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参加申し込み書" sheetId="1" r:id="rId1"/>
    <sheet name="メンバー表" sheetId="2" r:id="rId2"/>
    <sheet name="基本情報入力シート(加盟登録票）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'メンバー表'!$B$1:$V$39</definedName>
    <definedName name="_xlnm.Print_Area" localSheetId="2">'基本情報入力シート(加盟登録票）'!$A$1:$P$50</definedName>
    <definedName name="_xlnm.Print_Area" localSheetId="0">'参加申し込み書'!$A$1:$AS$47</definedName>
    <definedName name="あ１">#REF!</definedName>
    <definedName name="リスト">'[5]リスト'!$A$1:$A$31</definedName>
    <definedName name="印">'[3]vlookupリスト'!$A$2:$A$8</definedName>
    <definedName name="科目">#REF!</definedName>
    <definedName name="金額欄">#REF!</definedName>
    <definedName name="事業">#REF!</definedName>
    <definedName name="事業小項目">#REF!</definedName>
    <definedName name="出欠欄">'[1]役員１'!#REF!</definedName>
    <definedName name="登録料">#REF!</definedName>
    <definedName name="連盟委員会">'[4]リスト'!$D$1:$D$28</definedName>
    <definedName name="連盟委員会等">#REF!</definedName>
  </definedNames>
  <calcPr fullCalcOnLoad="1"/>
</workbook>
</file>

<file path=xl/comments3.xml><?xml version="1.0" encoding="utf-8"?>
<comments xmlns="http://schemas.openxmlformats.org/spreadsheetml/2006/main">
  <authors>
    <author>kmdy</author>
    <author>shota</author>
  </authors>
  <commentList>
    <comment ref="K19" authorId="0">
      <text>
        <r>
          <rPr>
            <sz val="9"/>
            <rFont val="ＭＳ Ｐゴシック"/>
            <family val="3"/>
          </rPr>
          <t>関数になっています</t>
        </r>
      </text>
    </comment>
    <comment ref="I19" authorId="0">
      <text>
        <r>
          <rPr>
            <sz val="9"/>
            <rFont val="ＭＳ Ｐゴシック"/>
            <family val="3"/>
          </rPr>
          <t>yyyy/m/dでご記入下さい</t>
        </r>
      </text>
    </comment>
    <comment ref="A11" authorId="1">
      <text>
        <r>
          <rPr>
            <sz val="9"/>
            <rFont val="ＭＳ Ｐゴシック"/>
            <family val="3"/>
          </rPr>
          <t>※スタッフの名称は　代表、監督を除いてはチームで変更して下さい。</t>
        </r>
      </text>
    </comment>
  </commentList>
</comments>
</file>

<file path=xl/sharedStrings.xml><?xml version="1.0" encoding="utf-8"?>
<sst xmlns="http://schemas.openxmlformats.org/spreadsheetml/2006/main" count="136" uniqueCount="100">
  <si>
    <t>※ポジション変更は、二重線で消して修正下さい</t>
  </si>
  <si>
    <t>記入責任者署名：</t>
  </si>
  <si>
    <t>メンバー提出用紙</t>
  </si>
  <si>
    <t>月</t>
  </si>
  <si>
    <t>日</t>
  </si>
  <si>
    <t>対戦相手：</t>
  </si>
  <si>
    <t>開 催 日：</t>
  </si>
  <si>
    <t>チーム名：</t>
  </si>
  <si>
    <t>背番号</t>
  </si>
  <si>
    <t>選手名</t>
  </si>
  <si>
    <t>試合登録</t>
  </si>
  <si>
    <t>交代</t>
  </si>
  <si>
    <t>役職名</t>
  </si>
  <si>
    <t>スタッフ名</t>
  </si>
  <si>
    <t>ベンチ入り</t>
  </si>
  <si>
    <t>ユニフォーム色（○で囲む）</t>
  </si>
  <si>
    <t>正</t>
  </si>
  <si>
    <t>副</t>
  </si>
  <si>
    <t>監督</t>
  </si>
  <si>
    <t>選手登録番号</t>
  </si>
  <si>
    <t>名前</t>
  </si>
  <si>
    <t>身長</t>
  </si>
  <si>
    <t>体重</t>
  </si>
  <si>
    <t>年齢</t>
  </si>
  <si>
    <t>チーム名</t>
  </si>
  <si>
    <t>会　　場：</t>
  </si>
  <si>
    <t>生年月日</t>
  </si>
  <si>
    <t>ＧＫ</t>
  </si>
  <si>
    <t>ＭＦ</t>
  </si>
  <si>
    <t>ＤＦ</t>
  </si>
  <si>
    <t>ＦＷ</t>
  </si>
  <si>
    <t>№</t>
  </si>
  <si>
    <t>ポジション</t>
  </si>
  <si>
    <t>フリガナ</t>
  </si>
  <si>
    <t>DF/GK</t>
  </si>
  <si>
    <t>MF/GK</t>
  </si>
  <si>
    <t>FW/GK</t>
  </si>
  <si>
    <t>スタッフ</t>
  </si>
  <si>
    <t>ユニフォーム</t>
  </si>
  <si>
    <t>シャツ</t>
  </si>
  <si>
    <t>ショーツ</t>
  </si>
  <si>
    <t>ストッキング</t>
  </si>
  <si>
    <t>コーチ</t>
  </si>
  <si>
    <t>選手番号</t>
  </si>
  <si>
    <t>年</t>
  </si>
  <si>
    <t>年齢</t>
  </si>
  <si>
    <t>フリガナ</t>
  </si>
  <si>
    <t>ＦＰ</t>
  </si>
  <si>
    <t>ＧＫ</t>
  </si>
  <si>
    <t>下記のとおり参加申込みいたします。</t>
  </si>
  <si>
    <t>年</t>
  </si>
  <si>
    <t>チーム名</t>
  </si>
  <si>
    <t>連絡責任者</t>
  </si>
  <si>
    <t>住所</t>
  </si>
  <si>
    <t>携帯</t>
  </si>
  <si>
    <t>選手氏名</t>
  </si>
  <si>
    <t>身長cm</t>
  </si>
  <si>
    <t>体重kg</t>
  </si>
  <si>
    <t>先発</t>
  </si>
  <si>
    <t>代表</t>
  </si>
  <si>
    <t>コ ー チ</t>
  </si>
  <si>
    <t>正</t>
  </si>
  <si>
    <t>副</t>
  </si>
  <si>
    <t>ユニフォーム</t>
  </si>
  <si>
    <t>フィールドプレイヤー</t>
  </si>
  <si>
    <t>ゴールキーパー</t>
  </si>
  <si>
    <t>シャツ</t>
  </si>
  <si>
    <t>ショーツ</t>
  </si>
  <si>
    <t>ストッキング</t>
  </si>
  <si>
    <t>フィールドプレイヤー</t>
  </si>
  <si>
    <t>所在地</t>
  </si>
  <si>
    <t>メールアドレス</t>
  </si>
  <si>
    <t>監　督</t>
  </si>
  <si>
    <t>ＴＥＬ</t>
  </si>
  <si>
    <t>登録チーム名</t>
  </si>
  <si>
    <t>フリガナ</t>
  </si>
  <si>
    <t>チーム登録番号</t>
  </si>
  <si>
    <t>Eメールｱﾄﾞﾚｽ</t>
  </si>
  <si>
    <t>〒</t>
  </si>
  <si>
    <t>FAX</t>
  </si>
  <si>
    <t>TEL</t>
  </si>
  <si>
    <t>2015　栃木県シニアサッカー加盟登録票</t>
  </si>
  <si>
    <t>（代理）</t>
  </si>
  <si>
    <t>2015</t>
  </si>
  <si>
    <t>代　表</t>
  </si>
  <si>
    <t>№</t>
  </si>
  <si>
    <t>※ゲームキャプテンの背番号を◯で囲んで下さい</t>
  </si>
  <si>
    <t>登録</t>
  </si>
  <si>
    <t>会場担当者　署名</t>
  </si>
  <si>
    <t>【記入の注意事項】</t>
  </si>
  <si>
    <t>※先発選手を○印で記入して下さい。</t>
  </si>
  <si>
    <t>警告・退場</t>
  </si>
  <si>
    <t>※試合登録選手は○印で記入して下さい。
　　　　　　　（開催日に出場できる選手）</t>
  </si>
  <si>
    <r>
      <t>※キックオフ</t>
    </r>
    <r>
      <rPr>
        <b/>
        <u val="single"/>
        <sz val="16"/>
        <rFont val="ＭＳ Ｐゴシック"/>
        <family val="3"/>
      </rPr>
      <t>３０分前</t>
    </r>
    <r>
      <rPr>
        <b/>
        <sz val="16"/>
        <rFont val="ＭＳ Ｐゴシック"/>
        <family val="3"/>
      </rPr>
      <t>までに、登録選手の選手証とともに
　</t>
    </r>
    <r>
      <rPr>
        <b/>
        <u val="single"/>
        <sz val="16"/>
        <rFont val="ＭＳ Ｐゴシック"/>
        <family val="3"/>
      </rPr>
      <t>２部提出</t>
    </r>
    <r>
      <rPr>
        <b/>
        <sz val="16"/>
        <rFont val="ＭＳ Ｐゴシック"/>
        <family val="3"/>
      </rPr>
      <t>下さい</t>
    </r>
  </si>
  <si>
    <t>※交代選手は、審判員が記入します。
　（交代の所にINの場合は○印を、OUTの場合は×を記入）</t>
  </si>
  <si>
    <t>※チームスタッフがいる場合は○印を記入して下さい</t>
  </si>
  <si>
    <t>ポジション</t>
  </si>
  <si>
    <t>第6回栃木県シニアサッカー選手権大会　参加申込書</t>
  </si>
  <si>
    <t>( O-40 ・ O-50 ）</t>
  </si>
  <si>
    <t>第6回栃木県シニアサッカー選手権大会　メンバー表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</si>
</sst>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00\-0000\-0000"/>
    <numFmt numFmtId="182" formatCode="000\-000\-0000"/>
    <numFmt numFmtId="183" formatCode="[&lt;=999]000;[&lt;=9999]000\-00;000\-0000"/>
    <numFmt numFmtId="184" formatCode="[$-F800]dddd\,\ mmmm\ dd\,\ yyyy"/>
    <numFmt numFmtId="185" formatCode="d\.m\.yy\ h:mm"/>
    <numFmt numFmtId="186" formatCode="00"/>
    <numFmt numFmtId="187" formatCode="_-* #,##0_-;\-* #,##0_-;_-* &quot;-&quot;_-;_-@_-"/>
    <numFmt numFmtId="188" formatCode="_-* #,##0.00_-;\-* #,##0.00_-;_-* &quot;-&quot;??_-;_-@_-"/>
    <numFmt numFmtId="189" formatCode="_-&quot;¥&quot;* #,##0_-;\-&quot;¥&quot;* #,##0_-;_-&quot;¥&quot;* &quot;-&quot;_-;_-@_-"/>
    <numFmt numFmtId="190" formatCode="_-&quot;¥&quot;* #,##0.00_-;\-&quot;¥&quot;* #,##0.00_-;_-&quot;¥&quot;* &quot;-&quot;??_-;_-@_-"/>
    <numFmt numFmtId="191" formatCode="h:mm;@"/>
    <numFmt numFmtId="192" formatCode="m/d;@"/>
    <numFmt numFmtId="193" formatCode="yyyy/m/d;@"/>
    <numFmt numFmtId="194" formatCode="yyyy&quot;年&quot;m&quot;月&quot;d&quot;日&quot;;@"/>
    <numFmt numFmtId="195" formatCode="&quot;¥&quot;\ #,##0;&quot;¥&quot;\ \-#,##0"/>
    <numFmt numFmtId="196" formatCode="&quot;¥&quot;\ #,##0;[Red]&quot;¥&quot;\ \-#,##0"/>
    <numFmt numFmtId="197" formatCode="&quot;¥&quot;\ #,##0.00;&quot;¥&quot;\ \-#,##0.00"/>
    <numFmt numFmtId="198" formatCode="&quot;¥&quot;\ #,##0.00;[Red]&quot;¥&quot;\ \-#,##0.00"/>
    <numFmt numFmtId="199" formatCode="_ &quot;¥&quot;\ * #,##0_ ;_ &quot;¥&quot;\ * \-#,##0_ ;_ &quot;¥&quot;\ * &quot;-&quot;_ ;_ @_ "/>
    <numFmt numFmtId="200" formatCode="_ &quot;¥&quot;\ * #,##0.00_ ;_ &quot;¥&quot;\ * \-#,##0.00_ ;_ &quot;¥&quot;\ * &quot;-&quot;??_ ;_ @_ "/>
    <numFmt numFmtId="201" formatCode="_ &quot;¥&quot;* #,##0_ ;_ &quot;¥&quot;* &quot;¥&quot;&quot;¥&quot;\-#,##0_ ;_ &quot;¥&quot;* &quot;-&quot;_ ;_ @_ "/>
    <numFmt numFmtId="202" formatCode="_ &quot;¥&quot;* #,##0.00_ ;_ &quot;¥&quot;* &quot;¥&quot;&quot;¥&quot;\-#,##0.00_ ;_ &quot;¥&quot;* &quot;-&quot;??_ ;_ @_ "/>
    <numFmt numFmtId="203" formatCode="#,##0;&quot;△ &quot;#,##0"/>
    <numFmt numFmtId="204" formatCode="#,##0_ "/>
    <numFmt numFmtId="205" formatCode="yyyy&quot;年&quot;m&quot;月&quot;;@"/>
    <numFmt numFmtId="206" formatCode="##,###&quot;円&quot;"/>
    <numFmt numFmtId="207" formatCode="0_);[Red]\(0\)"/>
    <numFmt numFmtId="208" formatCode="[$-411]ggge&quot;年&quot;m&quot;月&quot;d&quot;日&quot;;@"/>
    <numFmt numFmtId="209" formatCode="h&quot;時&quot;mm&quot;分&quot;;@"/>
    <numFmt numFmtId="210" formatCode="m&quot;月&quot;d&quot;日&quot;;@"/>
    <numFmt numFmtId="211" formatCode="yyyy/mm/dd"/>
    <numFmt numFmtId="212" formatCode="\ @"/>
    <numFmt numFmtId="213" formatCode="\ \ @"/>
    <numFmt numFmtId="214" formatCode="000\-0000"/>
    <numFmt numFmtId="215" formatCode="&quot;（&quot;aaa&quot;）&quot;"/>
    <numFmt numFmtId="216" formatCode="[$-411]ggg\ \ e\ \ &quot;年&quot;\ \ m\ \ &quot;月&quot;\ \ d\ \ &quot;日&quot;\ ;@"/>
    <numFmt numFmtId="217" formatCode="#,##0&quot;円&quot;"/>
    <numFmt numFmtId="218" formatCode="#,##0&quot;人&quot;"/>
    <numFmt numFmtId="219" formatCode="[$-411]ggg\ e\ &quot;年&quot;\ m\ &quot;月&quot;\ d\ &quot;日&quot;"/>
    <numFmt numFmtId="220" formatCode="&quot;¥&quot;\ #,##0&quot; -&quot;;&quot;¥&quot;\-#,##0"/>
    <numFmt numFmtId="221" formatCode="#,##0&quot;円&quot;;\-#,##0&quot;円&quot;"/>
    <numFmt numFmtId="222" formatCode="General&quot;分&quot;"/>
    <numFmt numFmtId="223" formatCode="General&quot;℃&quot;"/>
    <numFmt numFmtId="224" formatCode="General&quot;人&quot;"/>
    <numFmt numFmtId="225" formatCode="0.0"/>
    <numFmt numFmtId="226" formatCode="h&quot;時&quot;mm&quot;分&quot;&quot;キ&quot;&quot;ッ&quot;&quot;ク&quot;&quot;オ&quot;&quot;フ&quot;"/>
    <numFmt numFmtId="227" formatCode="0.00_);\(0.00\)"/>
    <numFmt numFmtId="228" formatCode="0.0_ "/>
    <numFmt numFmtId="229" formatCode="mmm\-yyyy"/>
    <numFmt numFmtId="230" formatCode="0&quot;級&quot;"/>
    <numFmt numFmtId="231" formatCode="h:mm:ss;@"/>
    <numFmt numFmtId="232" formatCode="[&lt;=99999999]####\-####;\(00\)\ ####\-####"/>
    <numFmt numFmtId="233" formatCode="[DBNum2][$-411]General"/>
    <numFmt numFmtId="234" formatCode="#,###"/>
    <numFmt numFmtId="235" formatCode="##,###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name val="Arial"/>
      <family val="2"/>
    </font>
    <font>
      <sz val="12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明朝"/>
      <family val="1"/>
    </font>
    <font>
      <u val="single"/>
      <sz val="9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0"/>
    </font>
    <font>
      <b/>
      <sz val="36"/>
      <name val="ＭＳ Ｐゴシック"/>
      <family val="3"/>
    </font>
    <font>
      <b/>
      <sz val="12"/>
      <color indexed="9"/>
      <name val="ＭＳ Ｐゴシック"/>
      <family val="3"/>
    </font>
    <font>
      <sz val="18"/>
      <name val="ＭＳ Ｐゴシック"/>
      <family val="3"/>
    </font>
    <font>
      <b/>
      <sz val="26"/>
      <name val="ＭＳ Ｐゴシック"/>
      <family val="3"/>
    </font>
    <font>
      <b/>
      <i/>
      <sz val="14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i/>
      <sz val="28"/>
      <name val="ＭＳ Ｐゴシック"/>
      <family val="3"/>
    </font>
    <font>
      <b/>
      <i/>
      <sz val="20"/>
      <name val="ＭＳ Ｐゴシック"/>
      <family val="3"/>
    </font>
    <font>
      <i/>
      <sz val="20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theme="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tted"/>
      <top style="thin"/>
      <bottom style="thin"/>
    </border>
    <border>
      <left>
        <color indexed="63"/>
      </left>
      <right style="dotted"/>
      <top style="double"/>
      <bottom style="thin"/>
    </border>
    <border>
      <left style="thin"/>
      <right style="dotted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double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tted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medium"/>
      <right style="dotted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 diagonalUp="1">
      <left style="thin"/>
      <right style="thin"/>
      <top style="thin"/>
      <bottom style="thin"/>
      <diagonal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8" fontId="6" fillId="16" borderId="0" applyNumberFormat="0" applyBorder="0" applyAlignment="0" applyProtection="0"/>
    <xf numFmtId="10" fontId="6" fillId="17" borderId="1" applyNumberFormat="0" applyBorder="0" applyAlignment="0" applyProtection="0"/>
    <xf numFmtId="185" fontId="7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2" borderId="2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7" borderId="3" applyNumberFormat="0" applyFont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6" borderId="10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26" fillId="0" borderId="0">
      <alignment/>
      <protection/>
    </xf>
    <xf numFmtId="0" fontId="27" fillId="4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9" fillId="0" borderId="1" xfId="0" applyFont="1" applyBorder="1" applyAlignment="1">
      <alignment horizontal="left" vertical="center" shrinkToFit="1"/>
    </xf>
    <xf numFmtId="0" fontId="29" fillId="0" borderId="11" xfId="0" applyFont="1" applyBorder="1" applyAlignment="1">
      <alignment horizontal="left" vertical="center" shrinkToFit="1"/>
    </xf>
    <xf numFmtId="0" fontId="29" fillId="0" borderId="1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Border="1" applyAlignment="1">
      <alignment horizontal="right" vertical="center" shrinkToFit="1"/>
    </xf>
    <xf numFmtId="0" fontId="29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0" fillId="0" borderId="0" xfId="71">
      <alignment/>
      <protection/>
    </xf>
    <xf numFmtId="0" fontId="0" fillId="0" borderId="0" xfId="71" applyFont="1" applyAlignment="1">
      <alignment vertical="center"/>
      <protection/>
    </xf>
    <xf numFmtId="0" fontId="31" fillId="0" borderId="0" xfId="71" applyFont="1" applyAlignment="1">
      <alignment vertical="center"/>
      <protection/>
    </xf>
    <xf numFmtId="0" fontId="0" fillId="0" borderId="0" xfId="71" applyFont="1">
      <alignment/>
      <protection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9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31" xfId="0" applyFont="1" applyBorder="1" applyAlignment="1">
      <alignment vertical="center" shrinkToFit="1"/>
    </xf>
    <xf numFmtId="0" fontId="29" fillId="0" borderId="11" xfId="0" applyFont="1" applyBorder="1" applyAlignment="1">
      <alignment horizontal="center" vertical="center" shrinkToFit="1"/>
    </xf>
    <xf numFmtId="0" fontId="31" fillId="0" borderId="25" xfId="71" applyFont="1" applyBorder="1" applyAlignment="1">
      <alignment horizontal="center" vertical="top"/>
      <protection/>
    </xf>
    <xf numFmtId="0" fontId="31" fillId="0" borderId="25" xfId="71" applyFont="1" applyBorder="1" applyAlignment="1">
      <alignment horizontal="center" vertical="center"/>
      <protection/>
    </xf>
    <xf numFmtId="0" fontId="31" fillId="0" borderId="0" xfId="71" applyFont="1">
      <alignment/>
      <protection/>
    </xf>
    <xf numFmtId="0" fontId="33" fillId="0" borderId="0" xfId="71" applyFont="1">
      <alignment/>
      <protection/>
    </xf>
    <xf numFmtId="0" fontId="29" fillId="0" borderId="12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31" fillId="0" borderId="31" xfId="71" applyFont="1" applyBorder="1" applyAlignment="1">
      <alignment horizontal="center" vertical="center" shrinkToFit="1"/>
      <protection/>
    </xf>
    <xf numFmtId="0" fontId="31" fillId="0" borderId="31" xfId="7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36" fillId="0" borderId="0" xfId="66" applyFont="1" applyAlignment="1">
      <alignment/>
      <protection/>
    </xf>
    <xf numFmtId="0" fontId="29" fillId="0" borderId="0" xfId="0" applyFont="1" applyAlignment="1">
      <alignment horizontal="center" vertical="center"/>
    </xf>
    <xf numFmtId="0" fontId="29" fillId="0" borderId="33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0" borderId="0" xfId="0" applyFont="1" applyBorder="1" applyAlignment="1">
      <alignment horizontal="center" vertical="center"/>
    </xf>
    <xf numFmtId="0" fontId="31" fillId="0" borderId="0" xfId="71" applyFont="1" applyBorder="1" applyAlignment="1">
      <alignment vertical="center"/>
      <protection/>
    </xf>
    <xf numFmtId="0" fontId="31" fillId="0" borderId="0" xfId="71" applyFont="1" applyBorder="1" applyAlignment="1">
      <alignment vertical="center" shrinkToFit="1"/>
      <protection/>
    </xf>
    <xf numFmtId="0" fontId="31" fillId="0" borderId="0" xfId="71" applyFont="1" applyBorder="1">
      <alignment/>
      <protection/>
    </xf>
    <xf numFmtId="0" fontId="29" fillId="0" borderId="33" xfId="0" applyFont="1" applyBorder="1" applyAlignment="1">
      <alignment horizontal="center" vertical="center" shrinkToFit="1"/>
    </xf>
    <xf numFmtId="0" fontId="29" fillId="0" borderId="34" xfId="0" applyFont="1" applyBorder="1" applyAlignment="1">
      <alignment horizontal="center" vertical="center" shrinkToFit="1"/>
    </xf>
    <xf numFmtId="0" fontId="29" fillId="0" borderId="23" xfId="71" applyFont="1" applyBorder="1" applyAlignment="1">
      <alignment horizontal="center" vertical="center"/>
      <protection/>
    </xf>
    <xf numFmtId="0" fontId="31" fillId="0" borderId="0" xfId="71" applyFont="1" applyBorder="1" applyAlignment="1">
      <alignment horizontal="center" vertical="center" shrinkToFit="1"/>
      <protection/>
    </xf>
    <xf numFmtId="0" fontId="29" fillId="0" borderId="0" xfId="71" applyFont="1" applyBorder="1" applyAlignment="1">
      <alignment horizontal="center" vertical="center"/>
      <protection/>
    </xf>
    <xf numFmtId="0" fontId="29" fillId="0" borderId="25" xfId="71" applyFont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vertical="center" shrinkToFit="1"/>
    </xf>
    <xf numFmtId="0" fontId="29" fillId="0" borderId="31" xfId="71" applyFont="1" applyBorder="1" applyAlignment="1">
      <alignment horizontal="center" vertical="center"/>
      <protection/>
    </xf>
    <xf numFmtId="0" fontId="31" fillId="0" borderId="31" xfId="71" applyFont="1" applyBorder="1" applyAlignment="1">
      <alignment vertical="center"/>
      <protection/>
    </xf>
    <xf numFmtId="0" fontId="31" fillId="0" borderId="32" xfId="71" applyFont="1" applyBorder="1" applyAlignment="1">
      <alignment vertical="center"/>
      <protection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9" fillId="0" borderId="39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0" fontId="29" fillId="0" borderId="41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8" fillId="0" borderId="0" xfId="66" applyFont="1" applyAlignment="1">
      <alignment/>
      <protection/>
    </xf>
    <xf numFmtId="0" fontId="29" fillId="24" borderId="1" xfId="0" applyFont="1" applyFill="1" applyBorder="1" applyAlignment="1">
      <alignment horizontal="center" vertical="center" shrinkToFit="1"/>
    </xf>
    <xf numFmtId="0" fontId="29" fillId="24" borderId="1" xfId="0" applyFont="1" applyFill="1" applyBorder="1" applyAlignment="1">
      <alignment vertical="center" shrinkToFit="1"/>
    </xf>
    <xf numFmtId="0" fontId="29" fillId="24" borderId="1" xfId="71" applyFont="1" applyFill="1" applyBorder="1" applyAlignment="1">
      <alignment horizontal="center" vertical="center"/>
      <protection/>
    </xf>
    <xf numFmtId="0" fontId="29" fillId="24" borderId="45" xfId="71" applyFont="1" applyFill="1" applyBorder="1" applyAlignment="1">
      <alignment horizontal="center" vertical="center"/>
      <protection/>
    </xf>
    <xf numFmtId="0" fontId="29" fillId="24" borderId="33" xfId="0" applyFont="1" applyFill="1" applyBorder="1" applyAlignment="1">
      <alignment vertical="center" shrinkToFit="1"/>
    </xf>
    <xf numFmtId="0" fontId="29" fillId="24" borderId="1" xfId="0" applyFont="1" applyFill="1" applyBorder="1" applyAlignment="1">
      <alignment horizontal="right" vertical="center" shrinkToFit="1"/>
    </xf>
    <xf numFmtId="0" fontId="43" fillId="0" borderId="23" xfId="0" applyFont="1" applyBorder="1" applyAlignment="1">
      <alignment vertical="center"/>
    </xf>
    <xf numFmtId="0" fontId="43" fillId="0" borderId="23" xfId="0" applyFont="1" applyBorder="1" applyAlignment="1">
      <alignment horizontal="left" vertical="center"/>
    </xf>
    <xf numFmtId="0" fontId="43" fillId="0" borderId="23" xfId="0" applyFont="1" applyBorder="1" applyAlignment="1">
      <alignment horizontal="right" vertical="center"/>
    </xf>
    <xf numFmtId="234" fontId="31" fillId="0" borderId="11" xfId="71" applyNumberFormat="1" applyFont="1" applyBorder="1" applyAlignment="1">
      <alignment horizontal="center" vertical="center" shrinkToFit="1"/>
      <protection/>
    </xf>
    <xf numFmtId="234" fontId="31" fillId="0" borderId="31" xfId="71" applyNumberFormat="1" applyFont="1" applyBorder="1" applyAlignment="1">
      <alignment horizontal="center" vertical="center" shrinkToFit="1"/>
      <protection/>
    </xf>
    <xf numFmtId="234" fontId="31" fillId="0" borderId="32" xfId="71" applyNumberFormat="1" applyFont="1" applyBorder="1" applyAlignment="1">
      <alignment horizontal="center" vertical="center" shrinkToFit="1"/>
      <protection/>
    </xf>
    <xf numFmtId="234" fontId="31" fillId="0" borderId="11" xfId="71" applyNumberFormat="1" applyFont="1" applyBorder="1" applyAlignment="1">
      <alignment horizontal="left" vertical="center" indent="2"/>
      <protection/>
    </xf>
    <xf numFmtId="234" fontId="31" fillId="0" borderId="31" xfId="71" applyNumberFormat="1" applyFont="1" applyBorder="1" applyAlignment="1">
      <alignment horizontal="left" vertical="center" indent="2"/>
      <protection/>
    </xf>
    <xf numFmtId="234" fontId="31" fillId="0" borderId="11" xfId="71" applyNumberFormat="1" applyFont="1" applyBorder="1" applyAlignment="1">
      <alignment horizontal="center" vertical="center"/>
      <protection/>
    </xf>
    <xf numFmtId="234" fontId="31" fillId="0" borderId="31" xfId="71" applyNumberFormat="1" applyFont="1" applyBorder="1" applyAlignment="1">
      <alignment horizontal="center" vertical="center"/>
      <protection/>
    </xf>
    <xf numFmtId="234" fontId="31" fillId="0" borderId="32" xfId="71" applyNumberFormat="1" applyFont="1" applyBorder="1" applyAlignment="1">
      <alignment horizontal="center" vertical="center"/>
      <protection/>
    </xf>
    <xf numFmtId="235" fontId="31" fillId="0" borderId="11" xfId="71" applyNumberFormat="1" applyFont="1" applyBorder="1" applyAlignment="1">
      <alignment horizontal="center" vertical="center"/>
      <protection/>
    </xf>
    <xf numFmtId="235" fontId="31" fillId="0" borderId="31" xfId="71" applyNumberFormat="1" applyFont="1" applyBorder="1" applyAlignment="1">
      <alignment horizontal="center" vertical="center"/>
      <protection/>
    </xf>
    <xf numFmtId="235" fontId="31" fillId="0" borderId="32" xfId="71" applyNumberFormat="1" applyFont="1" applyBorder="1" applyAlignment="1">
      <alignment horizontal="center" vertical="center"/>
      <protection/>
    </xf>
    <xf numFmtId="0" fontId="31" fillId="24" borderId="11" xfId="71" applyFont="1" applyFill="1" applyBorder="1" applyAlignment="1">
      <alignment horizontal="center" vertical="center"/>
      <protection/>
    </xf>
    <xf numFmtId="0" fontId="31" fillId="24" borderId="32" xfId="71" applyFont="1" applyFill="1" applyBorder="1" applyAlignment="1">
      <alignment horizontal="center" vertical="center"/>
      <protection/>
    </xf>
    <xf numFmtId="0" fontId="31" fillId="24" borderId="31" xfId="71" applyFont="1" applyFill="1" applyBorder="1" applyAlignment="1">
      <alignment horizontal="center" vertical="center"/>
      <protection/>
    </xf>
    <xf numFmtId="234" fontId="29" fillId="0" borderId="11" xfId="71" applyNumberFormat="1" applyFont="1" applyBorder="1" applyAlignment="1">
      <alignment horizontal="left" vertical="center" indent="2"/>
      <protection/>
    </xf>
    <xf numFmtId="234" fontId="29" fillId="0" borderId="31" xfId="71" applyNumberFormat="1" applyFont="1" applyBorder="1" applyAlignment="1">
      <alignment horizontal="left" vertical="center" indent="2"/>
      <protection/>
    </xf>
    <xf numFmtId="234" fontId="29" fillId="0" borderId="32" xfId="71" applyNumberFormat="1" applyFont="1" applyBorder="1" applyAlignment="1">
      <alignment horizontal="left" vertical="center" indent="2"/>
      <protection/>
    </xf>
    <xf numFmtId="0" fontId="31" fillId="0" borderId="24" xfId="71" applyFont="1" applyBorder="1" applyAlignment="1">
      <alignment vertical="top"/>
      <protection/>
    </xf>
    <xf numFmtId="0" fontId="31" fillId="0" borderId="25" xfId="71" applyFont="1" applyBorder="1" applyAlignment="1">
      <alignment vertical="top"/>
      <protection/>
    </xf>
    <xf numFmtId="0" fontId="31" fillId="0" borderId="26" xfId="71" applyFont="1" applyBorder="1" applyAlignment="1">
      <alignment vertical="top"/>
      <protection/>
    </xf>
    <xf numFmtId="0" fontId="31" fillId="0" borderId="29" xfId="71" applyFont="1" applyBorder="1" applyAlignment="1">
      <alignment vertical="top"/>
      <protection/>
    </xf>
    <xf numFmtId="0" fontId="31" fillId="0" borderId="23" xfId="71" applyFont="1" applyBorder="1" applyAlignment="1">
      <alignment vertical="top"/>
      <protection/>
    </xf>
    <xf numFmtId="0" fontId="31" fillId="0" borderId="30" xfId="71" applyFont="1" applyBorder="1" applyAlignment="1">
      <alignment vertical="top"/>
      <protection/>
    </xf>
    <xf numFmtId="0" fontId="31" fillId="24" borderId="46" xfId="71" applyFont="1" applyFill="1" applyBorder="1" applyAlignment="1">
      <alignment horizontal="center" vertical="center" shrinkToFit="1"/>
      <protection/>
    </xf>
    <xf numFmtId="0" fontId="31" fillId="24" borderId="47" xfId="71" applyFont="1" applyFill="1" applyBorder="1" applyAlignment="1">
      <alignment horizontal="center" vertical="center" shrinkToFit="1"/>
      <protection/>
    </xf>
    <xf numFmtId="234" fontId="31" fillId="0" borderId="46" xfId="71" applyNumberFormat="1" applyFont="1" applyBorder="1" applyAlignment="1">
      <alignment horizontal="center" vertical="center" shrinkToFit="1"/>
      <protection/>
    </xf>
    <xf numFmtId="234" fontId="31" fillId="0" borderId="48" xfId="71" applyNumberFormat="1" applyFont="1" applyBorder="1" applyAlignment="1">
      <alignment horizontal="center" vertical="center" shrinkToFit="1"/>
      <protection/>
    </xf>
    <xf numFmtId="234" fontId="31" fillId="0" borderId="47" xfId="71" applyNumberFormat="1" applyFont="1" applyBorder="1" applyAlignment="1">
      <alignment horizontal="center" vertical="center" shrinkToFit="1"/>
      <protection/>
    </xf>
    <xf numFmtId="0" fontId="31" fillId="24" borderId="49" xfId="71" applyFont="1" applyFill="1" applyBorder="1" applyAlignment="1">
      <alignment horizontal="center" vertical="center" shrinkToFit="1"/>
      <protection/>
    </xf>
    <xf numFmtId="0" fontId="31" fillId="24" borderId="50" xfId="71" applyFont="1" applyFill="1" applyBorder="1" applyAlignment="1">
      <alignment horizontal="center" vertical="center" shrinkToFit="1"/>
      <protection/>
    </xf>
    <xf numFmtId="234" fontId="31" fillId="0" borderId="29" xfId="71" applyNumberFormat="1" applyFont="1" applyBorder="1" applyAlignment="1">
      <alignment horizontal="center" vertical="center"/>
      <protection/>
    </xf>
    <xf numFmtId="234" fontId="31" fillId="0" borderId="23" xfId="71" applyNumberFormat="1" applyFont="1" applyBorder="1" applyAlignment="1">
      <alignment horizontal="center" vertical="center"/>
      <protection/>
    </xf>
    <xf numFmtId="234" fontId="31" fillId="0" borderId="30" xfId="71" applyNumberFormat="1" applyFont="1" applyBorder="1" applyAlignment="1">
      <alignment horizontal="center" vertical="center"/>
      <protection/>
    </xf>
    <xf numFmtId="0" fontId="31" fillId="24" borderId="51" xfId="71" applyFont="1" applyFill="1" applyBorder="1" applyAlignment="1">
      <alignment horizontal="center" vertical="center"/>
      <protection/>
    </xf>
    <xf numFmtId="0" fontId="31" fillId="24" borderId="52" xfId="71" applyFont="1" applyFill="1" applyBorder="1" applyAlignment="1">
      <alignment horizontal="center" vertical="center"/>
      <protection/>
    </xf>
    <xf numFmtId="0" fontId="31" fillId="24" borderId="53" xfId="71" applyFont="1" applyFill="1" applyBorder="1" applyAlignment="1">
      <alignment horizontal="center" vertical="center"/>
      <protection/>
    </xf>
    <xf numFmtId="0" fontId="31" fillId="24" borderId="29" xfId="71" applyFont="1" applyFill="1" applyBorder="1" applyAlignment="1">
      <alignment horizontal="distributed" vertical="center" indent="1" shrinkToFit="1"/>
      <protection/>
    </xf>
    <xf numFmtId="0" fontId="31" fillId="24" borderId="23" xfId="71" applyFont="1" applyFill="1" applyBorder="1" applyAlignment="1">
      <alignment horizontal="distributed" vertical="center" indent="1" shrinkToFit="1"/>
      <protection/>
    </xf>
    <xf numFmtId="0" fontId="31" fillId="24" borderId="30" xfId="71" applyFont="1" applyFill="1" applyBorder="1" applyAlignment="1">
      <alignment horizontal="distributed" vertical="center" indent="1" shrinkToFit="1"/>
      <protection/>
    </xf>
    <xf numFmtId="0" fontId="31" fillId="24" borderId="11" xfId="71" applyFont="1" applyFill="1" applyBorder="1" applyAlignment="1">
      <alignment horizontal="distributed" vertical="center" indent="1" shrinkToFit="1"/>
      <protection/>
    </xf>
    <xf numFmtId="0" fontId="31" fillId="24" borderId="31" xfId="71" applyFont="1" applyFill="1" applyBorder="1" applyAlignment="1">
      <alignment horizontal="distributed" vertical="center" indent="1" shrinkToFit="1"/>
      <protection/>
    </xf>
    <xf numFmtId="0" fontId="31" fillId="24" borderId="32" xfId="71" applyFont="1" applyFill="1" applyBorder="1" applyAlignment="1">
      <alignment horizontal="distributed" vertical="center" indent="1" shrinkToFit="1"/>
      <protection/>
    </xf>
    <xf numFmtId="0" fontId="31" fillId="24" borderId="24" xfId="71" applyFont="1" applyFill="1" applyBorder="1" applyAlignment="1">
      <alignment horizontal="center" vertical="top" shrinkToFit="1"/>
      <protection/>
    </xf>
    <xf numFmtId="0" fontId="31" fillId="24" borderId="25" xfId="71" applyFont="1" applyFill="1" applyBorder="1" applyAlignment="1">
      <alignment horizontal="center" vertical="top" shrinkToFit="1"/>
      <protection/>
    </xf>
    <xf numFmtId="0" fontId="31" fillId="24" borderId="26" xfId="71" applyFont="1" applyFill="1" applyBorder="1" applyAlignment="1">
      <alignment horizontal="center" vertical="top" shrinkToFit="1"/>
      <protection/>
    </xf>
    <xf numFmtId="0" fontId="31" fillId="24" borderId="54" xfId="71" applyFont="1" applyFill="1" applyBorder="1" applyAlignment="1">
      <alignment horizontal="center" vertical="top" shrinkToFit="1"/>
      <protection/>
    </xf>
    <xf numFmtId="0" fontId="31" fillId="24" borderId="55" xfId="71" applyFont="1" applyFill="1" applyBorder="1" applyAlignment="1">
      <alignment horizontal="center" vertical="top" shrinkToFit="1"/>
      <protection/>
    </xf>
    <xf numFmtId="0" fontId="31" fillId="24" borderId="56" xfId="71" applyFont="1" applyFill="1" applyBorder="1" applyAlignment="1">
      <alignment horizontal="center" vertical="top" shrinkToFit="1"/>
      <protection/>
    </xf>
    <xf numFmtId="0" fontId="31" fillId="0" borderId="23" xfId="71" applyFont="1" applyBorder="1" applyAlignment="1">
      <alignment horizontal="center" vertical="center"/>
      <protection/>
    </xf>
    <xf numFmtId="0" fontId="31" fillId="24" borderId="24" xfId="71" applyFont="1" applyFill="1" applyBorder="1" applyAlignment="1">
      <alignment horizontal="center" vertical="center"/>
      <protection/>
    </xf>
    <xf numFmtId="0" fontId="31" fillId="24" borderId="25" xfId="71" applyFont="1" applyFill="1" applyBorder="1" applyAlignment="1">
      <alignment horizontal="center" vertical="center"/>
      <protection/>
    </xf>
    <xf numFmtId="0" fontId="31" fillId="24" borderId="26" xfId="71" applyFont="1" applyFill="1" applyBorder="1" applyAlignment="1">
      <alignment horizontal="center" vertical="center"/>
      <protection/>
    </xf>
    <xf numFmtId="0" fontId="31" fillId="24" borderId="29" xfId="71" applyFont="1" applyFill="1" applyBorder="1" applyAlignment="1">
      <alignment horizontal="center" vertical="center"/>
      <protection/>
    </xf>
    <xf numFmtId="0" fontId="31" fillId="24" borderId="23" xfId="71" applyFont="1" applyFill="1" applyBorder="1" applyAlignment="1">
      <alignment horizontal="center" vertical="center"/>
      <protection/>
    </xf>
    <xf numFmtId="0" fontId="31" fillId="24" borderId="30" xfId="71" applyFont="1" applyFill="1" applyBorder="1" applyAlignment="1">
      <alignment horizontal="center" vertical="center"/>
      <protection/>
    </xf>
    <xf numFmtId="49" fontId="31" fillId="0" borderId="0" xfId="71" applyNumberFormat="1" applyFont="1" applyAlignment="1">
      <alignment horizontal="center" vertical="center"/>
      <protection/>
    </xf>
    <xf numFmtId="0" fontId="31" fillId="24" borderId="11" xfId="71" applyFont="1" applyFill="1" applyBorder="1" applyAlignment="1">
      <alignment horizontal="center" vertical="center" shrinkToFit="1"/>
      <protection/>
    </xf>
    <xf numFmtId="0" fontId="31" fillId="24" borderId="31" xfId="71" applyFont="1" applyFill="1" applyBorder="1" applyAlignment="1">
      <alignment horizontal="center" vertical="center" shrinkToFit="1"/>
      <protection/>
    </xf>
    <xf numFmtId="0" fontId="31" fillId="24" borderId="32" xfId="71" applyFont="1" applyFill="1" applyBorder="1" applyAlignment="1">
      <alignment horizontal="center" vertical="center" shrinkToFit="1"/>
      <protection/>
    </xf>
    <xf numFmtId="234" fontId="31" fillId="0" borderId="49" xfId="71" applyNumberFormat="1" applyFont="1" applyBorder="1" applyAlignment="1">
      <alignment horizontal="center" vertical="center"/>
      <protection/>
    </xf>
    <xf numFmtId="234" fontId="31" fillId="0" borderId="57" xfId="71" applyNumberFormat="1" applyFont="1" applyBorder="1" applyAlignment="1">
      <alignment horizontal="center" vertical="center"/>
      <protection/>
    </xf>
    <xf numFmtId="234" fontId="31" fillId="0" borderId="50" xfId="71" applyNumberFormat="1" applyFont="1" applyBorder="1" applyAlignment="1">
      <alignment horizontal="center" vertical="center"/>
      <protection/>
    </xf>
    <xf numFmtId="0" fontId="29" fillId="0" borderId="23" xfId="71" applyFont="1" applyBorder="1" applyAlignment="1">
      <alignment horizontal="center" vertical="center"/>
      <protection/>
    </xf>
    <xf numFmtId="0" fontId="30" fillId="0" borderId="0" xfId="71" applyFont="1" applyAlignment="1">
      <alignment horizontal="center" vertical="center"/>
      <protection/>
    </xf>
    <xf numFmtId="234" fontId="31" fillId="0" borderId="24" xfId="71" applyNumberFormat="1" applyFont="1" applyBorder="1" applyAlignment="1">
      <alignment horizontal="center" vertical="center"/>
      <protection/>
    </xf>
    <xf numFmtId="234" fontId="31" fillId="0" borderId="25" xfId="71" applyNumberFormat="1" applyFont="1" applyBorder="1" applyAlignment="1">
      <alignment horizontal="center" vertical="center"/>
      <protection/>
    </xf>
    <xf numFmtId="234" fontId="31" fillId="0" borderId="26" xfId="71" applyNumberFormat="1" applyFont="1" applyBorder="1" applyAlignment="1">
      <alignment horizontal="center" vertical="center"/>
      <protection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 shrinkToFit="1"/>
    </xf>
    <xf numFmtId="0" fontId="29" fillId="0" borderId="35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29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 wrapText="1"/>
    </xf>
    <xf numFmtId="0" fontId="29" fillId="0" borderId="95" xfId="0" applyFont="1" applyBorder="1" applyAlignment="1">
      <alignment horizontal="center" vertical="center" wrapText="1"/>
    </xf>
    <xf numFmtId="0" fontId="29" fillId="0" borderId="83" xfId="0" applyFont="1" applyFill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shrinkToFit="1"/>
    </xf>
    <xf numFmtId="0" fontId="29" fillId="0" borderId="37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textRotation="255" shrinkToFit="1"/>
    </xf>
    <xf numFmtId="0" fontId="0" fillId="0" borderId="99" xfId="0" applyFont="1" applyBorder="1" applyAlignment="1">
      <alignment horizontal="center" vertical="center" textRotation="255" shrinkToFit="1"/>
    </xf>
    <xf numFmtId="0" fontId="31" fillId="24" borderId="24" xfId="71" applyFont="1" applyFill="1" applyBorder="1" applyAlignment="1">
      <alignment horizontal="center" vertical="center" shrinkToFit="1"/>
      <protection/>
    </xf>
    <xf numFmtId="0" fontId="31" fillId="24" borderId="26" xfId="71" applyFont="1" applyFill="1" applyBorder="1" applyAlignment="1">
      <alignment horizontal="center" vertical="center" shrinkToFit="1"/>
      <protection/>
    </xf>
    <xf numFmtId="0" fontId="37" fillId="24" borderId="29" xfId="71" applyFont="1" applyFill="1" applyBorder="1" applyAlignment="1">
      <alignment horizontal="center" vertical="center" shrinkToFit="1"/>
      <protection/>
    </xf>
    <xf numFmtId="0" fontId="37" fillId="24" borderId="30" xfId="71" applyFont="1" applyFill="1" applyBorder="1" applyAlignment="1">
      <alignment horizontal="center" vertical="center" shrinkToFit="1"/>
      <protection/>
    </xf>
    <xf numFmtId="0" fontId="29" fillId="0" borderId="24" xfId="71" applyFont="1" applyBorder="1" applyAlignment="1">
      <alignment horizontal="center" vertical="center"/>
      <protection/>
    </xf>
    <xf numFmtId="0" fontId="29" fillId="0" borderId="26" xfId="71" applyFont="1" applyBorder="1" applyAlignment="1">
      <alignment horizontal="center" vertical="center"/>
      <protection/>
    </xf>
    <xf numFmtId="0" fontId="29" fillId="0" borderId="29" xfId="71" applyFont="1" applyBorder="1" applyAlignment="1">
      <alignment horizontal="center" vertical="center"/>
      <protection/>
    </xf>
    <xf numFmtId="0" fontId="29" fillId="0" borderId="30" xfId="71" applyFont="1" applyBorder="1" applyAlignment="1">
      <alignment horizontal="center" vertical="center"/>
      <protection/>
    </xf>
    <xf numFmtId="0" fontId="29" fillId="0" borderId="11" xfId="71" applyFont="1" applyBorder="1" applyAlignment="1">
      <alignment horizontal="center" vertical="center" shrinkToFit="1"/>
      <protection/>
    </xf>
    <xf numFmtId="0" fontId="29" fillId="0" borderId="32" xfId="71" applyFont="1" applyBorder="1" applyAlignment="1">
      <alignment horizontal="center" vertical="center" shrinkToFit="1"/>
      <protection/>
    </xf>
    <xf numFmtId="183" fontId="29" fillId="0" borderId="11" xfId="71" applyNumberFormat="1" applyFont="1" applyBorder="1" applyAlignment="1">
      <alignment horizontal="left" vertical="top"/>
      <protection/>
    </xf>
    <xf numFmtId="183" fontId="29" fillId="0" borderId="31" xfId="71" applyNumberFormat="1" applyFont="1" applyBorder="1" applyAlignment="1">
      <alignment horizontal="left" vertical="top"/>
      <protection/>
    </xf>
    <xf numFmtId="183" fontId="29" fillId="0" borderId="32" xfId="71" applyNumberFormat="1" applyFont="1" applyBorder="1" applyAlignment="1">
      <alignment horizontal="left" vertical="top"/>
      <protection/>
    </xf>
    <xf numFmtId="0" fontId="29" fillId="0" borderId="1" xfId="71" applyFont="1" applyBorder="1" applyAlignment="1">
      <alignment horizontal="center" vertical="center"/>
      <protection/>
    </xf>
    <xf numFmtId="14" fontId="29" fillId="0" borderId="29" xfId="0" applyNumberFormat="1" applyFont="1" applyBorder="1" applyAlignment="1">
      <alignment horizontal="center" vertical="center" shrinkToFit="1"/>
    </xf>
    <xf numFmtId="14" fontId="29" fillId="0" borderId="30" xfId="0" applyNumberFormat="1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29" fillId="24" borderId="11" xfId="71" applyFont="1" applyFill="1" applyBorder="1" applyAlignment="1">
      <alignment horizontal="center" vertical="center" shrinkToFit="1"/>
      <protection/>
    </xf>
    <xf numFmtId="0" fontId="29" fillId="24" borderId="32" xfId="71" applyFont="1" applyFill="1" applyBorder="1" applyAlignment="1">
      <alignment horizontal="center" vertical="center" shrinkToFit="1"/>
      <protection/>
    </xf>
    <xf numFmtId="14" fontId="29" fillId="0" borderId="11" xfId="0" applyNumberFormat="1" applyFont="1" applyBorder="1" applyAlignment="1">
      <alignment horizontal="center" vertical="center" shrinkToFit="1"/>
    </xf>
    <xf numFmtId="14" fontId="29" fillId="0" borderId="32" xfId="0" applyNumberFormat="1" applyFont="1" applyBorder="1" applyAlignment="1">
      <alignment horizontal="center" vertical="center" shrinkToFit="1"/>
    </xf>
    <xf numFmtId="0" fontId="29" fillId="0" borderId="29" xfId="0" applyFont="1" applyBorder="1" applyAlignment="1">
      <alignment horizontal="center" vertical="center" shrinkToFit="1"/>
    </xf>
    <xf numFmtId="0" fontId="29" fillId="0" borderId="30" xfId="0" applyFont="1" applyBorder="1" applyAlignment="1">
      <alignment horizontal="center" vertical="center" shrinkToFit="1"/>
    </xf>
    <xf numFmtId="0" fontId="29" fillId="24" borderId="1" xfId="0" applyFont="1" applyFill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14" fontId="29" fillId="0" borderId="1" xfId="0" applyNumberFormat="1" applyFont="1" applyBorder="1" applyAlignment="1">
      <alignment horizontal="center" vertical="center" shrinkToFit="1"/>
    </xf>
    <xf numFmtId="0" fontId="45" fillId="25" borderId="25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14" fontId="29" fillId="24" borderId="1" xfId="0" applyNumberFormat="1" applyFont="1" applyFill="1" applyBorder="1" applyAlignment="1">
      <alignment horizontal="center" vertical="center" shrinkToFit="1"/>
    </xf>
    <xf numFmtId="0" fontId="29" fillId="0" borderId="23" xfId="71" applyFont="1" applyBorder="1" applyAlignment="1">
      <alignment horizontal="center" vertical="center" shrinkToFit="1"/>
      <protection/>
    </xf>
    <xf numFmtId="0" fontId="29" fillId="0" borderId="1" xfId="0" applyFont="1" applyBorder="1" applyAlignment="1">
      <alignment horizontal="center" vertical="center"/>
    </xf>
    <xf numFmtId="0" fontId="31" fillId="24" borderId="29" xfId="71" applyFont="1" applyFill="1" applyBorder="1" applyAlignment="1">
      <alignment horizontal="center" vertical="center" shrinkToFit="1"/>
      <protection/>
    </xf>
    <xf numFmtId="0" fontId="31" fillId="24" borderId="30" xfId="71" applyFont="1" applyFill="1" applyBorder="1" applyAlignment="1">
      <alignment horizontal="center" vertical="center" shrinkToFit="1"/>
      <protection/>
    </xf>
    <xf numFmtId="0" fontId="45" fillId="25" borderId="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0" fontId="31" fillId="24" borderId="1" xfId="0" applyFont="1" applyFill="1" applyBorder="1" applyAlignment="1">
      <alignment horizontal="center" vertical="center"/>
    </xf>
    <xf numFmtId="0" fontId="29" fillId="24" borderId="1" xfId="71" applyFont="1" applyFill="1" applyBorder="1" applyAlignment="1">
      <alignment horizontal="center" vertical="center"/>
      <protection/>
    </xf>
    <xf numFmtId="0" fontId="38" fillId="0" borderId="0" xfId="66" applyFont="1" applyAlignment="1">
      <alignment horizontal="center"/>
      <protection/>
    </xf>
    <xf numFmtId="0" fontId="29" fillId="24" borderId="100" xfId="0" applyFont="1" applyFill="1" applyBorder="1" applyAlignment="1">
      <alignment horizontal="center" vertical="center" shrinkToFit="1"/>
    </xf>
    <xf numFmtId="0" fontId="29" fillId="24" borderId="1" xfId="0" applyFont="1" applyFill="1" applyBorder="1" applyAlignment="1">
      <alignment horizontal="center" vertical="center"/>
    </xf>
  </cellXfs>
  <cellStyles count="6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Grey" xfId="33"/>
    <cellStyle name="Input [yellow]" xfId="34"/>
    <cellStyle name="Normal - Style1" xfId="35"/>
    <cellStyle name="Normal_Capex" xfId="36"/>
    <cellStyle name="Percent [2]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合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3 2" xfId="68"/>
    <cellStyle name="標準 3_09.9.17【修正】会計申請・報告・他書式" xfId="69"/>
    <cellStyle name="標準 4" xfId="70"/>
    <cellStyle name="標準_04_大会参加申込書2012xls" xfId="71"/>
    <cellStyle name="Followed Hyperlink" xfId="72"/>
    <cellStyle name="普通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47625</xdr:colOff>
      <xdr:row>2</xdr:row>
      <xdr:rowOff>114300</xdr:rowOff>
    </xdr:from>
    <xdr:to>
      <xdr:col>47</xdr:col>
      <xdr:colOff>561975</xdr:colOff>
      <xdr:row>3</xdr:row>
      <xdr:rowOff>142875</xdr:rowOff>
    </xdr:to>
    <xdr:sp>
      <xdr:nvSpPr>
        <xdr:cNvPr id="1" name="円/楕円 1"/>
        <xdr:cNvSpPr>
          <a:spLocks/>
        </xdr:cNvSpPr>
      </xdr:nvSpPr>
      <xdr:spPr>
        <a:xfrm>
          <a:off x="8353425" y="609600"/>
          <a:ext cx="5048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0</xdr:col>
      <xdr:colOff>333375</xdr:colOff>
      <xdr:row>7</xdr:row>
      <xdr:rowOff>495300</xdr:rowOff>
    </xdr:to>
    <xdr:sp>
      <xdr:nvSpPr>
        <xdr:cNvPr id="1" name="Oval 14"/>
        <xdr:cNvSpPr>
          <a:spLocks/>
        </xdr:cNvSpPr>
      </xdr:nvSpPr>
      <xdr:spPr>
        <a:xfrm>
          <a:off x="0" y="3390900"/>
          <a:ext cx="33337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495300</xdr:colOff>
      <xdr:row>3</xdr:row>
      <xdr:rowOff>381000</xdr:rowOff>
    </xdr:from>
    <xdr:to>
      <xdr:col>23</xdr:col>
      <xdr:colOff>152400</xdr:colOff>
      <xdr:row>4</xdr:row>
      <xdr:rowOff>266700</xdr:rowOff>
    </xdr:to>
    <xdr:sp>
      <xdr:nvSpPr>
        <xdr:cNvPr id="2" name="円/楕円 3"/>
        <xdr:cNvSpPr>
          <a:spLocks/>
        </xdr:cNvSpPr>
      </xdr:nvSpPr>
      <xdr:spPr>
        <a:xfrm>
          <a:off x="13887450" y="1809750"/>
          <a:ext cx="828675" cy="3619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0</xdr:row>
      <xdr:rowOff>0</xdr:rowOff>
    </xdr:from>
    <xdr:to>
      <xdr:col>17</xdr:col>
      <xdr:colOff>123825</xdr:colOff>
      <xdr:row>1</xdr:row>
      <xdr:rowOff>57150</xdr:rowOff>
    </xdr:to>
    <xdr:sp>
      <xdr:nvSpPr>
        <xdr:cNvPr id="1" name="円/楕円 2"/>
        <xdr:cNvSpPr>
          <a:spLocks/>
        </xdr:cNvSpPr>
      </xdr:nvSpPr>
      <xdr:spPr>
        <a:xfrm>
          <a:off x="11153775" y="0"/>
          <a:ext cx="723900" cy="381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99;&#38291;&#22823;&#20250;&#24441;&#21729;&#25163;&#24403;&#12390;&#37329;&#31278;&#34920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650;&#12424;&#12367;&#20351;&#12358;&#12418;&#12398;\&#9733;09.7&#20181;&#35379;&#20253;&#3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39640;&#27211;&#32000;&#33521;&#23376;\My%20Documents\&#22269;&#38555;&#35430;&#21512;\&#24441;&#21729;&#25163;&#24403;&#12390;&#37329;&#3127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BackUp\Documents%20and%20Settings\&#39640;&#27211;&#32000;&#33521;&#23376;\My%20Documents\17&#24180;&#24230;&#20104;&#31639;\17&#24180;&#24230;&#20104;&#31639;&#35531;&#2771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0107;&#26989;&#22577;&#21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書"/>
      <sheetName val="役員１"/>
      <sheetName val="vlookupリスト"/>
      <sheetName val="審判割り当て"/>
      <sheetName val="医師・看護師"/>
      <sheetName val="日当封筒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領収書・源な"/>
      <sheetName val="領収書・源あ"/>
      <sheetName val="5.7"/>
      <sheetName val="5.29"/>
      <sheetName val="6.29"/>
      <sheetName val="6.17"/>
      <sheetName val="7.31"/>
      <sheetName val="7.21"/>
      <sheetName val="7 17"/>
      <sheetName val="7.14"/>
      <sheetName val="7.10"/>
      <sheetName val="7.3"/>
      <sheetName val="他伝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役員１"/>
      <sheetName val="その他"/>
      <sheetName val="vlookupリスト"/>
      <sheetName val="ボランティア"/>
    </sheetNames>
    <sheetDataSet>
      <sheetData sheetId="2">
        <row r="2">
          <cell r="A2" t="str">
            <v>○</v>
          </cell>
        </row>
        <row r="3">
          <cell r="A3" t="str">
            <v>◎</v>
          </cell>
        </row>
        <row r="4">
          <cell r="A4" t="str">
            <v>●</v>
          </cell>
        </row>
        <row r="5">
          <cell r="A5" t="str">
            <v>16～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年度予算"/>
      <sheetName val="17年度予算 (2)"/>
      <sheetName val="17年度予算 (3)"/>
      <sheetName val="17年度予算 (4)連盟、委員会へ"/>
      <sheetName val="リスト"/>
      <sheetName val="技術委員会取り出し"/>
      <sheetName val="審判委員会取り出し"/>
      <sheetName val="事業費運営費について"/>
      <sheetName val="平成16年度技術委員会分取り出し"/>
    </sheetNames>
    <sheetDataSet>
      <sheetData sheetId="4">
        <row r="1">
          <cell r="D1" t="str">
            <v>011 社会人</v>
          </cell>
        </row>
        <row r="2">
          <cell r="D2" t="str">
            <v>012 大学</v>
          </cell>
        </row>
        <row r="3">
          <cell r="D3" t="str">
            <v>013 自治体</v>
          </cell>
        </row>
        <row r="4">
          <cell r="D4" t="str">
            <v>021 高校</v>
          </cell>
        </row>
        <row r="5">
          <cell r="D5" t="str">
            <v>022 ｸﾗﾌﾞ</v>
          </cell>
        </row>
        <row r="6">
          <cell r="D6" t="str">
            <v>023 ２種</v>
          </cell>
        </row>
        <row r="7">
          <cell r="D7" t="str">
            <v>031 中学</v>
          </cell>
        </row>
        <row r="8">
          <cell r="D8" t="str">
            <v>032 ｸﾗﾌﾞ</v>
          </cell>
        </row>
        <row r="9">
          <cell r="D9" t="str">
            <v>033 ３種</v>
          </cell>
        </row>
        <row r="10">
          <cell r="D10" t="str">
            <v>040 ４種</v>
          </cell>
        </row>
        <row r="11">
          <cell r="D11" t="str">
            <v>051 少女</v>
          </cell>
        </row>
        <row r="12">
          <cell r="D12" t="str">
            <v>052 女子</v>
          </cell>
        </row>
        <row r="13">
          <cell r="D13" t="str">
            <v>060 ﾌｯﾄｻﾙ</v>
          </cell>
        </row>
        <row r="14">
          <cell r="D14" t="str">
            <v>070 シニア</v>
          </cell>
        </row>
        <row r="15">
          <cell r="D15" t="str">
            <v>080 強化</v>
          </cell>
        </row>
        <row r="16">
          <cell r="D16" t="str">
            <v>091 トレセン</v>
          </cell>
        </row>
        <row r="17">
          <cell r="D17" t="str">
            <v>092 指導者養成</v>
          </cell>
        </row>
        <row r="18">
          <cell r="D18" t="str">
            <v>093 チーム派遣</v>
          </cell>
        </row>
        <row r="19">
          <cell r="D19" t="str">
            <v>094 技術委員会</v>
          </cell>
        </row>
        <row r="20">
          <cell r="D20" t="str">
            <v>101 審判派遣</v>
          </cell>
        </row>
        <row r="21">
          <cell r="D21" t="str">
            <v>102 審判研修</v>
          </cell>
        </row>
        <row r="22">
          <cell r="D22" t="str">
            <v>103 審判委員会</v>
          </cell>
        </row>
        <row r="23">
          <cell r="D23" t="str">
            <v>110 キッズ</v>
          </cell>
        </row>
        <row r="24">
          <cell r="D24" t="str">
            <v>120 医事</v>
          </cell>
        </row>
        <row r="25">
          <cell r="D25" t="str">
            <v>130 科学研究</v>
          </cell>
        </row>
        <row r="26">
          <cell r="D26" t="str">
            <v>140 広報</v>
          </cell>
        </row>
        <row r="27">
          <cell r="D27" t="str">
            <v>150 規律フェアプレー</v>
          </cell>
        </row>
        <row r="28">
          <cell r="D28" t="str">
            <v>000 事務局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事業報告"/>
      <sheetName val="事業報告 (2)"/>
      <sheetName val="report patarn"/>
      <sheetName val="リスト"/>
      <sheetName val="事業費運営費について"/>
    </sheetNames>
    <sheetDataSet>
      <sheetData sheetId="3">
        <row r="1">
          <cell r="A1" t="str">
            <v>010 １種</v>
          </cell>
        </row>
        <row r="2">
          <cell r="A2" t="str">
            <v>011 社会人</v>
          </cell>
        </row>
        <row r="3">
          <cell r="A3" t="str">
            <v>012 大学</v>
          </cell>
        </row>
        <row r="4">
          <cell r="A4" t="str">
            <v>013 自治体</v>
          </cell>
        </row>
        <row r="5">
          <cell r="A5" t="str">
            <v>014 ２種</v>
          </cell>
        </row>
        <row r="6">
          <cell r="A6" t="str">
            <v>015 高校</v>
          </cell>
        </row>
        <row r="7">
          <cell r="A7" t="str">
            <v>016 2種ｸﾗﾌﾞ</v>
          </cell>
        </row>
        <row r="8">
          <cell r="A8" t="str">
            <v>017 ３種</v>
          </cell>
        </row>
        <row r="9">
          <cell r="A9" t="str">
            <v>018 中学</v>
          </cell>
        </row>
        <row r="10">
          <cell r="A10" t="str">
            <v>019 ３種ｸﾗﾌﾞ</v>
          </cell>
        </row>
        <row r="11">
          <cell r="A11" t="str">
            <v>020 ４種</v>
          </cell>
        </row>
        <row r="12">
          <cell r="A12" t="str">
            <v>021 女子</v>
          </cell>
        </row>
        <row r="13">
          <cell r="A13" t="str">
            <v>022 少女</v>
          </cell>
        </row>
        <row r="14">
          <cell r="A14" t="str">
            <v>023 シニア</v>
          </cell>
        </row>
        <row r="15">
          <cell r="A15" t="str">
            <v>024 ﾌｯﾄｻﾙ</v>
          </cell>
        </row>
        <row r="16">
          <cell r="A16" t="str">
            <v>025 強化</v>
          </cell>
        </row>
        <row r="17">
          <cell r="A17" t="str">
            <v>026 技術委員会</v>
          </cell>
        </row>
        <row r="18">
          <cell r="A18" t="str">
            <v>027 トレセン</v>
          </cell>
        </row>
        <row r="19">
          <cell r="A19" t="str">
            <v>030 指導者養成</v>
          </cell>
        </row>
        <row r="20">
          <cell r="A20" t="str">
            <v>031 チーム派遣</v>
          </cell>
        </row>
        <row r="21">
          <cell r="A21" t="str">
            <v>040 審判委員会</v>
          </cell>
        </row>
        <row r="22">
          <cell r="A22" t="str">
            <v>050 キッズ</v>
          </cell>
        </row>
        <row r="23">
          <cell r="A23" t="str">
            <v>060 広報</v>
          </cell>
        </row>
        <row r="24">
          <cell r="A24" t="str">
            <v>070 施設</v>
          </cell>
        </row>
        <row r="25">
          <cell r="A25" t="str">
            <v>080 医事</v>
          </cell>
        </row>
        <row r="26">
          <cell r="A26" t="str">
            <v>090 科学</v>
          </cell>
        </row>
        <row r="27">
          <cell r="A27" t="str">
            <v>100 規律フェアプレー</v>
          </cell>
        </row>
        <row r="28">
          <cell r="A28" t="str">
            <v>110 財務</v>
          </cell>
        </row>
        <row r="29">
          <cell r="A29" t="str">
            <v>120 その他委員会</v>
          </cell>
        </row>
        <row r="30">
          <cell r="A30" t="str">
            <v>130 </v>
          </cell>
        </row>
        <row r="31">
          <cell r="A31" t="str">
            <v>200 事務局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showGridLines="0" tabSelected="1" workbookViewId="0" topLeftCell="A1">
      <selection activeCell="AK6" sqref="AK6:AS6"/>
    </sheetView>
  </sheetViews>
  <sheetFormatPr defaultColWidth="9.00390625" defaultRowHeight="13.5"/>
  <cols>
    <col min="1" max="45" width="2.125" style="20" customWidth="1"/>
    <col min="46" max="46" width="4.375" style="20" customWidth="1"/>
    <col min="47" max="16384" width="9.00390625" style="20" customWidth="1"/>
  </cols>
  <sheetData>
    <row r="1" spans="1:45" ht="22.5" customHeight="1">
      <c r="A1" s="162" t="s">
        <v>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</row>
    <row r="2" spans="1:45" s="52" customFormat="1" ht="16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5" s="52" customFormat="1" ht="16.5" customHeight="1">
      <c r="A3" s="22"/>
      <c r="B3" s="22"/>
      <c r="C3" s="22" t="s">
        <v>49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G3" s="154" t="s">
        <v>83</v>
      </c>
      <c r="AH3" s="154"/>
      <c r="AI3" s="154"/>
      <c r="AJ3" s="22" t="s">
        <v>50</v>
      </c>
      <c r="AK3" s="22"/>
      <c r="AL3" s="154"/>
      <c r="AM3" s="154"/>
      <c r="AN3" s="22" t="s">
        <v>3</v>
      </c>
      <c r="AO3" s="22"/>
      <c r="AP3" s="154"/>
      <c r="AQ3" s="154"/>
      <c r="AR3" s="22" t="s">
        <v>4</v>
      </c>
      <c r="AS3" s="22"/>
    </row>
    <row r="4" spans="1:45" s="52" customFormat="1" ht="18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161" t="str">
        <f>'基本情報入力シート(加盟登録票）'!J1</f>
        <v>( O-40 ・ O-50 ）</v>
      </c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</row>
    <row r="5" spans="1:45" s="52" customFormat="1" ht="29.25" customHeight="1">
      <c r="A5" s="110" t="s">
        <v>51</v>
      </c>
      <c r="B5" s="112"/>
      <c r="C5" s="112"/>
      <c r="D5" s="112"/>
      <c r="E5" s="111"/>
      <c r="F5" s="113">
        <f>'基本情報入力シート(加盟登録票）'!C4</f>
        <v>0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5"/>
    </row>
    <row r="6" spans="1:45" s="52" customFormat="1" ht="23.25" customHeight="1">
      <c r="A6" s="110" t="s">
        <v>70</v>
      </c>
      <c r="B6" s="112"/>
      <c r="C6" s="112"/>
      <c r="D6" s="112"/>
      <c r="E6" s="111"/>
      <c r="F6" s="102">
        <f>'基本情報入力シート(加盟登録票）'!M4</f>
        <v>0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7"/>
      <c r="AI6" s="155" t="s">
        <v>73</v>
      </c>
      <c r="AJ6" s="157"/>
      <c r="AK6" s="104">
        <f>'基本情報入力シート(加盟登録票）'!F7</f>
        <v>0</v>
      </c>
      <c r="AL6" s="105"/>
      <c r="AM6" s="105"/>
      <c r="AN6" s="105"/>
      <c r="AO6" s="105"/>
      <c r="AP6" s="105"/>
      <c r="AQ6" s="105"/>
      <c r="AR6" s="105"/>
      <c r="AS6" s="106"/>
    </row>
    <row r="7" spans="1:45" s="52" customFormat="1" ht="17.25" customHeight="1">
      <c r="A7" s="148" t="s">
        <v>52</v>
      </c>
      <c r="B7" s="149"/>
      <c r="C7" s="149"/>
      <c r="D7" s="149"/>
      <c r="E7" s="150"/>
      <c r="F7" s="163">
        <f>'基本情報入力シート(加盟登録票）'!C6</f>
        <v>0</v>
      </c>
      <c r="G7" s="164"/>
      <c r="H7" s="164"/>
      <c r="I7" s="164"/>
      <c r="J7" s="164"/>
      <c r="K7" s="164"/>
      <c r="L7" s="165"/>
      <c r="M7" s="148" t="s">
        <v>53</v>
      </c>
      <c r="N7" s="150"/>
      <c r="O7" s="116" t="str">
        <f>'基本情報入力シート(加盟登録票）'!F6</f>
        <v>〒</v>
      </c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8"/>
      <c r="AI7" s="127" t="s">
        <v>54</v>
      </c>
      <c r="AJ7" s="128"/>
      <c r="AK7" s="158">
        <f>'基本情報入力シート(加盟登録票）'!M6</f>
        <v>0</v>
      </c>
      <c r="AL7" s="159"/>
      <c r="AM7" s="159"/>
      <c r="AN7" s="159"/>
      <c r="AO7" s="159"/>
      <c r="AP7" s="159"/>
      <c r="AQ7" s="159"/>
      <c r="AR7" s="159"/>
      <c r="AS7" s="160"/>
    </row>
    <row r="8" spans="1:45" s="52" customFormat="1" ht="17.25" customHeight="1">
      <c r="A8" s="151"/>
      <c r="B8" s="152"/>
      <c r="C8" s="152"/>
      <c r="D8" s="152"/>
      <c r="E8" s="153"/>
      <c r="F8" s="129"/>
      <c r="G8" s="130"/>
      <c r="H8" s="130"/>
      <c r="I8" s="130"/>
      <c r="J8" s="130"/>
      <c r="K8" s="130"/>
      <c r="L8" s="131"/>
      <c r="M8" s="151"/>
      <c r="N8" s="153"/>
      <c r="O8" s="119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1"/>
      <c r="AI8" s="122" t="s">
        <v>71</v>
      </c>
      <c r="AJ8" s="123"/>
      <c r="AK8" s="124">
        <f>'基本情報入力シート(加盟登録票）'!M7</f>
        <v>0</v>
      </c>
      <c r="AL8" s="125"/>
      <c r="AM8" s="125"/>
      <c r="AN8" s="125"/>
      <c r="AO8" s="125"/>
      <c r="AP8" s="125"/>
      <c r="AQ8" s="125"/>
      <c r="AR8" s="125"/>
      <c r="AS8" s="126"/>
    </row>
    <row r="9" spans="1:45" s="52" customFormat="1" ht="21.75" customHeight="1">
      <c r="A9" s="110" t="s">
        <v>84</v>
      </c>
      <c r="B9" s="112"/>
      <c r="C9" s="112"/>
      <c r="D9" s="112"/>
      <c r="E9" s="111"/>
      <c r="F9" s="104">
        <f>'基本情報入力シート(加盟登録票）'!D12</f>
        <v>0</v>
      </c>
      <c r="G9" s="105"/>
      <c r="H9" s="105"/>
      <c r="I9" s="105"/>
      <c r="J9" s="105"/>
      <c r="K9" s="105"/>
      <c r="L9" s="105"/>
      <c r="M9" s="105"/>
      <c r="N9" s="105"/>
      <c r="O9" s="106"/>
      <c r="P9" s="110" t="s">
        <v>72</v>
      </c>
      <c r="Q9" s="112"/>
      <c r="R9" s="112"/>
      <c r="S9" s="112"/>
      <c r="T9" s="111"/>
      <c r="U9" s="104">
        <f>'基本情報入力シート(加盟登録票）'!D13</f>
        <v>0</v>
      </c>
      <c r="V9" s="105"/>
      <c r="W9" s="105"/>
      <c r="X9" s="105"/>
      <c r="Y9" s="105"/>
      <c r="Z9" s="105"/>
      <c r="AA9" s="105"/>
      <c r="AB9" s="105"/>
      <c r="AC9" s="105"/>
      <c r="AD9" s="106"/>
      <c r="AE9" s="110" t="s">
        <v>60</v>
      </c>
      <c r="AF9" s="112"/>
      <c r="AG9" s="112"/>
      <c r="AH9" s="112"/>
      <c r="AI9" s="111"/>
      <c r="AJ9" s="104">
        <f>'基本情報入力シート(加盟登録票）'!D14</f>
        <v>0</v>
      </c>
      <c r="AK9" s="105"/>
      <c r="AL9" s="105"/>
      <c r="AM9" s="105"/>
      <c r="AN9" s="105"/>
      <c r="AO9" s="105"/>
      <c r="AP9" s="105"/>
      <c r="AQ9" s="105"/>
      <c r="AR9" s="105"/>
      <c r="AS9" s="106"/>
    </row>
    <row r="10" spans="1:45" s="52" customFormat="1" ht="9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1:45" s="52" customFormat="1" ht="19.5" customHeight="1">
      <c r="A11" s="110" t="s">
        <v>85</v>
      </c>
      <c r="B11" s="111"/>
      <c r="C11" s="110" t="s">
        <v>8</v>
      </c>
      <c r="D11" s="112"/>
      <c r="E11" s="111"/>
      <c r="F11" s="110" t="s">
        <v>32</v>
      </c>
      <c r="G11" s="112"/>
      <c r="H11" s="112"/>
      <c r="I11" s="112"/>
      <c r="J11" s="111"/>
      <c r="K11" s="110" t="s">
        <v>55</v>
      </c>
      <c r="L11" s="112"/>
      <c r="M11" s="112"/>
      <c r="N11" s="112"/>
      <c r="O11" s="112"/>
      <c r="P11" s="112"/>
      <c r="Q11" s="112"/>
      <c r="R11" s="112"/>
      <c r="S11" s="111"/>
      <c r="T11" s="110" t="s">
        <v>45</v>
      </c>
      <c r="U11" s="112"/>
      <c r="V11" s="111"/>
      <c r="W11" s="155" t="s">
        <v>56</v>
      </c>
      <c r="X11" s="156"/>
      <c r="Y11" s="157"/>
      <c r="Z11" s="155" t="s">
        <v>57</v>
      </c>
      <c r="AA11" s="156"/>
      <c r="AB11" s="157"/>
      <c r="AC11" s="110" t="s">
        <v>19</v>
      </c>
      <c r="AD11" s="112"/>
      <c r="AE11" s="112"/>
      <c r="AF11" s="112"/>
      <c r="AG11" s="112"/>
      <c r="AH11" s="112"/>
      <c r="AI11" s="112"/>
      <c r="AJ11" s="111"/>
      <c r="AK11" s="110" t="s">
        <v>74</v>
      </c>
      <c r="AL11" s="112"/>
      <c r="AM11" s="112"/>
      <c r="AN11" s="112"/>
      <c r="AO11" s="112"/>
      <c r="AP11" s="112"/>
      <c r="AQ11" s="112"/>
      <c r="AR11" s="112"/>
      <c r="AS11" s="111"/>
    </row>
    <row r="12" spans="1:50" s="52" customFormat="1" ht="19.5" customHeight="1">
      <c r="A12" s="110">
        <v>1</v>
      </c>
      <c r="B12" s="111"/>
      <c r="C12" s="104">
        <f>IF(A12="","",VLOOKUP(A12,'基本情報入力シート(加盟登録票）'!$A$20:$O$49,2,FALSE))</f>
        <v>0</v>
      </c>
      <c r="D12" s="105"/>
      <c r="E12" s="106"/>
      <c r="F12" s="104">
        <f>IF(A12="","",VLOOKUP(A12,'基本情報入力シート(加盟登録票）'!$A$20:$AW$49,3,FALSE))</f>
        <v>0</v>
      </c>
      <c r="G12" s="105"/>
      <c r="H12" s="105"/>
      <c r="I12" s="105"/>
      <c r="J12" s="106"/>
      <c r="K12" s="104">
        <f>IF(A12="","",VLOOKUP(A12,'基本情報入力シート(加盟登録票）'!$A$20:$O$49,4,FALSE))</f>
        <v>0</v>
      </c>
      <c r="L12" s="105"/>
      <c r="M12" s="105"/>
      <c r="N12" s="105"/>
      <c r="O12" s="105"/>
      <c r="P12" s="105"/>
      <c r="Q12" s="105"/>
      <c r="R12" s="105"/>
      <c r="S12" s="106"/>
      <c r="T12" s="104">
        <f>IF(A12="","",VLOOKUP(A12,'基本情報入力シート(加盟登録票）'!$A$20:$O$49,11,FALSE))</f>
        <v>115</v>
      </c>
      <c r="U12" s="105"/>
      <c r="V12" s="106"/>
      <c r="W12" s="104">
        <f>IF(A12="","",VLOOKUP(A12,'基本情報入力シート(加盟登録票）'!$A$20:$O$49,7,FALSE))</f>
        <v>0</v>
      </c>
      <c r="X12" s="105"/>
      <c r="Y12" s="106"/>
      <c r="Z12" s="104">
        <f>IF(A12="","",VLOOKUP(A12,'基本情報入力シート(加盟登録票）'!$A$20:$O$49,8,FALSE))</f>
        <v>0</v>
      </c>
      <c r="AA12" s="105"/>
      <c r="AB12" s="106"/>
      <c r="AC12" s="99">
        <f>IF(A12="","",VLOOKUP(A12,'基本情報入力シート(加盟登録票）'!$A$20:$O$49,12,FALSE))</f>
        <v>0</v>
      </c>
      <c r="AD12" s="100"/>
      <c r="AE12" s="100"/>
      <c r="AF12" s="100"/>
      <c r="AG12" s="100"/>
      <c r="AH12" s="100"/>
      <c r="AI12" s="100"/>
      <c r="AJ12" s="101"/>
      <c r="AK12" s="99">
        <f>IF(A12="","",VLOOKUP(A12,'基本情報入力シート(加盟登録票）'!$A$20:$O$49,14,FALSE))</f>
        <v>0</v>
      </c>
      <c r="AL12" s="100"/>
      <c r="AM12" s="100"/>
      <c r="AN12" s="100"/>
      <c r="AO12" s="100"/>
      <c r="AP12" s="100"/>
      <c r="AQ12" s="100"/>
      <c r="AR12" s="100"/>
      <c r="AS12" s="101"/>
      <c r="AU12" s="53"/>
      <c r="AW12" s="53"/>
      <c r="AX12" s="53"/>
    </row>
    <row r="13" spans="1:45" s="52" customFormat="1" ht="19.5" customHeight="1">
      <c r="A13" s="110">
        <v>2</v>
      </c>
      <c r="B13" s="111"/>
      <c r="C13" s="104">
        <f>IF(A13="","",VLOOKUP(A13,'基本情報入力シート(加盟登録票）'!$A$20:$O$49,2,FALSE))</f>
        <v>0</v>
      </c>
      <c r="D13" s="105"/>
      <c r="E13" s="106"/>
      <c r="F13" s="104">
        <f>IF(A13="","",VLOOKUP(A13,'基本情報入力シート(加盟登録票）'!$A$20:$AW$49,3,FALSE))</f>
        <v>0</v>
      </c>
      <c r="G13" s="105"/>
      <c r="H13" s="105"/>
      <c r="I13" s="105"/>
      <c r="J13" s="106"/>
      <c r="K13" s="104">
        <f>IF(A13="","",VLOOKUP(A13,'基本情報入力シート(加盟登録票）'!$A$20:$O$49,4,FALSE))</f>
        <v>0</v>
      </c>
      <c r="L13" s="105"/>
      <c r="M13" s="105"/>
      <c r="N13" s="105"/>
      <c r="O13" s="105"/>
      <c r="P13" s="105"/>
      <c r="Q13" s="105"/>
      <c r="R13" s="105"/>
      <c r="S13" s="106"/>
      <c r="T13" s="107">
        <f>IF(A13="","",VLOOKUP(A13,'基本情報入力シート(加盟登録票）'!$A$20:$O$49,11,FALSE))</f>
        <v>115</v>
      </c>
      <c r="U13" s="108"/>
      <c r="V13" s="109"/>
      <c r="W13" s="104">
        <f>IF(A13="","",VLOOKUP(A13,'基本情報入力シート(加盟登録票）'!$A$20:$O$49,7,FALSE))</f>
        <v>0</v>
      </c>
      <c r="X13" s="105"/>
      <c r="Y13" s="106"/>
      <c r="Z13" s="104">
        <f>IF(A13="","",VLOOKUP(A13,'基本情報入力シート(加盟登録票）'!$A$20:$O$49,8,FALSE))</f>
        <v>0</v>
      </c>
      <c r="AA13" s="105"/>
      <c r="AB13" s="106"/>
      <c r="AC13" s="99">
        <f>IF(A13="","",VLOOKUP(A13,'基本情報入力シート(加盟登録票）'!$A$20:$O$49,12,FALSE))</f>
        <v>0</v>
      </c>
      <c r="AD13" s="100"/>
      <c r="AE13" s="100"/>
      <c r="AF13" s="100"/>
      <c r="AG13" s="100"/>
      <c r="AH13" s="100"/>
      <c r="AI13" s="100"/>
      <c r="AJ13" s="101"/>
      <c r="AK13" s="99">
        <f>IF(A13="","",VLOOKUP(A13,'基本情報入力シート(加盟登録票）'!$A$20:$O$49,14,FALSE))</f>
        <v>0</v>
      </c>
      <c r="AL13" s="100"/>
      <c r="AM13" s="100"/>
      <c r="AN13" s="100"/>
      <c r="AO13" s="100"/>
      <c r="AP13" s="100"/>
      <c r="AQ13" s="100"/>
      <c r="AR13" s="100"/>
      <c r="AS13" s="101"/>
    </row>
    <row r="14" spans="1:45" s="52" customFormat="1" ht="19.5" customHeight="1">
      <c r="A14" s="110">
        <v>3</v>
      </c>
      <c r="B14" s="111"/>
      <c r="C14" s="104">
        <f>IF(A14="","",VLOOKUP(A14,'基本情報入力シート(加盟登録票）'!$A$20:$O$49,2,FALSE))</f>
        <v>0</v>
      </c>
      <c r="D14" s="105"/>
      <c r="E14" s="106"/>
      <c r="F14" s="104">
        <f>IF(A14="","",VLOOKUP(A14,'基本情報入力シート(加盟登録票）'!$A$20:$AW$49,3,FALSE))</f>
        <v>0</v>
      </c>
      <c r="G14" s="105"/>
      <c r="H14" s="105"/>
      <c r="I14" s="105"/>
      <c r="J14" s="106"/>
      <c r="K14" s="104">
        <f>IF(A14="","",VLOOKUP(A14,'基本情報入力シート(加盟登録票）'!$A$20:$O$49,4,FALSE))</f>
        <v>0</v>
      </c>
      <c r="L14" s="105"/>
      <c r="M14" s="105"/>
      <c r="N14" s="105"/>
      <c r="O14" s="105"/>
      <c r="P14" s="105"/>
      <c r="Q14" s="105"/>
      <c r="R14" s="105"/>
      <c r="S14" s="106"/>
      <c r="T14" s="107">
        <f>IF(A14="","",VLOOKUP(A14,'基本情報入力シート(加盟登録票）'!$A$20:$O$49,11,FALSE))</f>
        <v>115</v>
      </c>
      <c r="U14" s="108"/>
      <c r="V14" s="109"/>
      <c r="W14" s="104">
        <f>IF(A14="","",VLOOKUP(A14,'基本情報入力シート(加盟登録票）'!$A$20:$O$49,7,FALSE))</f>
        <v>0</v>
      </c>
      <c r="X14" s="105"/>
      <c r="Y14" s="106"/>
      <c r="Z14" s="104">
        <f>IF(A14="","",VLOOKUP(A14,'基本情報入力シート(加盟登録票）'!$A$20:$O$49,8,FALSE))</f>
        <v>0</v>
      </c>
      <c r="AA14" s="105"/>
      <c r="AB14" s="106"/>
      <c r="AC14" s="99">
        <f>IF(A14="","",VLOOKUP(A14,'基本情報入力シート(加盟登録票）'!$A$20:$O$49,12,FALSE))</f>
        <v>0</v>
      </c>
      <c r="AD14" s="100"/>
      <c r="AE14" s="100"/>
      <c r="AF14" s="100"/>
      <c r="AG14" s="100"/>
      <c r="AH14" s="100"/>
      <c r="AI14" s="100"/>
      <c r="AJ14" s="101"/>
      <c r="AK14" s="99">
        <f>IF(A14="","",VLOOKUP(A14,'基本情報入力シート(加盟登録票）'!$A$20:$O$49,14,FALSE))</f>
        <v>0</v>
      </c>
      <c r="AL14" s="100"/>
      <c r="AM14" s="100"/>
      <c r="AN14" s="100"/>
      <c r="AO14" s="100"/>
      <c r="AP14" s="100"/>
      <c r="AQ14" s="100"/>
      <c r="AR14" s="100"/>
      <c r="AS14" s="101"/>
    </row>
    <row r="15" spans="1:45" s="52" customFormat="1" ht="19.5" customHeight="1">
      <c r="A15" s="110">
        <v>4</v>
      </c>
      <c r="B15" s="111"/>
      <c r="C15" s="104">
        <f>IF(A15="","",VLOOKUP(A15,'基本情報入力シート(加盟登録票）'!$A$20:$O$49,2,FALSE))</f>
        <v>0</v>
      </c>
      <c r="D15" s="105"/>
      <c r="E15" s="106"/>
      <c r="F15" s="104">
        <f>IF(A15="","",VLOOKUP(A15,'基本情報入力シート(加盟登録票）'!$A$20:$AW$49,3,FALSE))</f>
        <v>0</v>
      </c>
      <c r="G15" s="105"/>
      <c r="H15" s="105"/>
      <c r="I15" s="105"/>
      <c r="J15" s="106"/>
      <c r="K15" s="104">
        <f>IF(A15="","",VLOOKUP(A15,'基本情報入力シート(加盟登録票）'!$A$20:$O$49,4,FALSE))</f>
        <v>0</v>
      </c>
      <c r="L15" s="105"/>
      <c r="M15" s="105"/>
      <c r="N15" s="105"/>
      <c r="O15" s="105"/>
      <c r="P15" s="105"/>
      <c r="Q15" s="105"/>
      <c r="R15" s="105"/>
      <c r="S15" s="106"/>
      <c r="T15" s="107">
        <f>IF(A15="","",VLOOKUP(A15,'基本情報入力シート(加盟登録票）'!$A$20:$O$49,11,FALSE))</f>
        <v>115</v>
      </c>
      <c r="U15" s="108"/>
      <c r="V15" s="109"/>
      <c r="W15" s="104">
        <f>IF(A15="","",VLOOKUP(A15,'基本情報入力シート(加盟登録票）'!$A$20:$O$49,7,FALSE))</f>
        <v>0</v>
      </c>
      <c r="X15" s="105"/>
      <c r="Y15" s="106"/>
      <c r="Z15" s="104">
        <f>IF(A15="","",VLOOKUP(A15,'基本情報入力シート(加盟登録票）'!$A$20:$O$49,8,FALSE))</f>
        <v>0</v>
      </c>
      <c r="AA15" s="105"/>
      <c r="AB15" s="106"/>
      <c r="AC15" s="99">
        <f>IF(A15="","",VLOOKUP(A15,'基本情報入力シート(加盟登録票）'!$A$20:$O$49,12,FALSE))</f>
        <v>0</v>
      </c>
      <c r="AD15" s="100"/>
      <c r="AE15" s="100"/>
      <c r="AF15" s="100"/>
      <c r="AG15" s="100"/>
      <c r="AH15" s="100"/>
      <c r="AI15" s="100"/>
      <c r="AJ15" s="101"/>
      <c r="AK15" s="99">
        <f>IF(A15="","",VLOOKUP(A15,'基本情報入力シート(加盟登録票）'!$A$20:$O$49,14,FALSE))</f>
        <v>0</v>
      </c>
      <c r="AL15" s="100"/>
      <c r="AM15" s="100"/>
      <c r="AN15" s="100"/>
      <c r="AO15" s="100"/>
      <c r="AP15" s="100"/>
      <c r="AQ15" s="100"/>
      <c r="AR15" s="100"/>
      <c r="AS15" s="101"/>
    </row>
    <row r="16" spans="1:45" s="52" customFormat="1" ht="19.5" customHeight="1">
      <c r="A16" s="110">
        <v>5</v>
      </c>
      <c r="B16" s="111"/>
      <c r="C16" s="104">
        <f>IF(A16="","",VLOOKUP(A16,'基本情報入力シート(加盟登録票）'!$A$20:$O$49,2,FALSE))</f>
        <v>0</v>
      </c>
      <c r="D16" s="105"/>
      <c r="E16" s="106"/>
      <c r="F16" s="104">
        <f>IF(A16="","",VLOOKUP(A16,'基本情報入力シート(加盟登録票）'!$A$20:$AW$49,3,FALSE))</f>
        <v>0</v>
      </c>
      <c r="G16" s="105"/>
      <c r="H16" s="105"/>
      <c r="I16" s="105"/>
      <c r="J16" s="106"/>
      <c r="K16" s="104">
        <f>IF(A16="","",VLOOKUP(A16,'基本情報入力シート(加盟登録票）'!$A$20:$O$49,4,FALSE))</f>
        <v>0</v>
      </c>
      <c r="L16" s="105"/>
      <c r="M16" s="105"/>
      <c r="N16" s="105"/>
      <c r="O16" s="105"/>
      <c r="P16" s="105"/>
      <c r="Q16" s="105"/>
      <c r="R16" s="105"/>
      <c r="S16" s="106"/>
      <c r="T16" s="107">
        <f>IF(A16="","",VLOOKUP(A16,'基本情報入力シート(加盟登録票）'!$A$20:$O$49,11,FALSE))</f>
        <v>115</v>
      </c>
      <c r="U16" s="108"/>
      <c r="V16" s="109"/>
      <c r="W16" s="104">
        <f>IF(A16="","",VLOOKUP(A16,'基本情報入力シート(加盟登録票）'!$A$20:$O$49,7,FALSE))</f>
        <v>0</v>
      </c>
      <c r="X16" s="105"/>
      <c r="Y16" s="106"/>
      <c r="Z16" s="104">
        <f>IF(A16="","",VLOOKUP(A16,'基本情報入力シート(加盟登録票）'!$A$20:$O$49,8,FALSE))</f>
        <v>0</v>
      </c>
      <c r="AA16" s="105"/>
      <c r="AB16" s="106"/>
      <c r="AC16" s="99">
        <f>IF(A16="","",VLOOKUP(A16,'基本情報入力シート(加盟登録票）'!$A$20:$O$49,12,FALSE))</f>
        <v>0</v>
      </c>
      <c r="AD16" s="100"/>
      <c r="AE16" s="100"/>
      <c r="AF16" s="100"/>
      <c r="AG16" s="100"/>
      <c r="AH16" s="100"/>
      <c r="AI16" s="100"/>
      <c r="AJ16" s="101"/>
      <c r="AK16" s="99">
        <f>IF(A16="","",VLOOKUP(A16,'基本情報入力シート(加盟登録票）'!$A$20:$O$49,14,FALSE))</f>
        <v>0</v>
      </c>
      <c r="AL16" s="100"/>
      <c r="AM16" s="100"/>
      <c r="AN16" s="100"/>
      <c r="AO16" s="100"/>
      <c r="AP16" s="100"/>
      <c r="AQ16" s="100"/>
      <c r="AR16" s="100"/>
      <c r="AS16" s="101"/>
    </row>
    <row r="17" spans="1:45" s="52" customFormat="1" ht="19.5" customHeight="1">
      <c r="A17" s="110">
        <v>6</v>
      </c>
      <c r="B17" s="111"/>
      <c r="C17" s="104">
        <f>IF(A17="","",VLOOKUP(A17,'基本情報入力シート(加盟登録票）'!$A$20:$O$49,2,FALSE))</f>
        <v>0</v>
      </c>
      <c r="D17" s="105"/>
      <c r="E17" s="106"/>
      <c r="F17" s="104">
        <f>IF(A17="","",VLOOKUP(A17,'基本情報入力シート(加盟登録票）'!$A$20:$AW$49,3,FALSE))</f>
        <v>0</v>
      </c>
      <c r="G17" s="105"/>
      <c r="H17" s="105"/>
      <c r="I17" s="105"/>
      <c r="J17" s="106"/>
      <c r="K17" s="104">
        <f>IF(A17="","",VLOOKUP(A17,'基本情報入力シート(加盟登録票）'!$A$20:$O$49,4,FALSE))</f>
        <v>0</v>
      </c>
      <c r="L17" s="105"/>
      <c r="M17" s="105"/>
      <c r="N17" s="105"/>
      <c r="O17" s="105"/>
      <c r="P17" s="105"/>
      <c r="Q17" s="105"/>
      <c r="R17" s="105"/>
      <c r="S17" s="106"/>
      <c r="T17" s="107">
        <f>IF(A17="","",VLOOKUP(A17,'基本情報入力シート(加盟登録票）'!$A$20:$O$49,11,FALSE))</f>
        <v>115</v>
      </c>
      <c r="U17" s="108"/>
      <c r="V17" s="109"/>
      <c r="W17" s="104">
        <f>IF(A17="","",VLOOKUP(A17,'基本情報入力シート(加盟登録票）'!$A$20:$O$49,7,FALSE))</f>
        <v>0</v>
      </c>
      <c r="X17" s="105"/>
      <c r="Y17" s="106"/>
      <c r="Z17" s="104">
        <f>IF(A17="","",VLOOKUP(A17,'基本情報入力シート(加盟登録票）'!$A$20:$O$49,8,FALSE))</f>
        <v>0</v>
      </c>
      <c r="AA17" s="105"/>
      <c r="AB17" s="106"/>
      <c r="AC17" s="99">
        <f>IF(A17="","",VLOOKUP(A17,'基本情報入力シート(加盟登録票）'!$A$20:$O$49,12,FALSE))</f>
        <v>0</v>
      </c>
      <c r="AD17" s="100"/>
      <c r="AE17" s="100"/>
      <c r="AF17" s="100"/>
      <c r="AG17" s="100"/>
      <c r="AH17" s="100"/>
      <c r="AI17" s="100"/>
      <c r="AJ17" s="101"/>
      <c r="AK17" s="99">
        <f>IF(A17="","",VLOOKUP(A17,'基本情報入力シート(加盟登録票）'!$A$20:$O$49,14,FALSE))</f>
        <v>0</v>
      </c>
      <c r="AL17" s="100"/>
      <c r="AM17" s="100"/>
      <c r="AN17" s="100"/>
      <c r="AO17" s="100"/>
      <c r="AP17" s="100"/>
      <c r="AQ17" s="100"/>
      <c r="AR17" s="100"/>
      <c r="AS17" s="101"/>
    </row>
    <row r="18" spans="1:45" s="52" customFormat="1" ht="19.5" customHeight="1">
      <c r="A18" s="110">
        <v>7</v>
      </c>
      <c r="B18" s="111"/>
      <c r="C18" s="104">
        <f>IF(A18="","",VLOOKUP(A18,'基本情報入力シート(加盟登録票）'!$A$20:$O$49,2,FALSE))</f>
        <v>0</v>
      </c>
      <c r="D18" s="105"/>
      <c r="E18" s="106"/>
      <c r="F18" s="104">
        <f>IF(A18="","",VLOOKUP(A18,'基本情報入力シート(加盟登録票）'!$A$20:$AW$49,3,FALSE))</f>
        <v>0</v>
      </c>
      <c r="G18" s="105"/>
      <c r="H18" s="105"/>
      <c r="I18" s="105"/>
      <c r="J18" s="106"/>
      <c r="K18" s="104">
        <f>IF(A18="","",VLOOKUP(A18,'基本情報入力シート(加盟登録票）'!$A$20:$O$49,4,FALSE))</f>
        <v>0</v>
      </c>
      <c r="L18" s="105"/>
      <c r="M18" s="105"/>
      <c r="N18" s="105"/>
      <c r="O18" s="105"/>
      <c r="P18" s="105"/>
      <c r="Q18" s="105"/>
      <c r="R18" s="105"/>
      <c r="S18" s="106"/>
      <c r="T18" s="107">
        <f>IF(A18="","",VLOOKUP(A18,'基本情報入力シート(加盟登録票）'!$A$20:$O$49,11,FALSE))</f>
        <v>115</v>
      </c>
      <c r="U18" s="108"/>
      <c r="V18" s="109"/>
      <c r="W18" s="104">
        <f>IF(A18="","",VLOOKUP(A18,'基本情報入力シート(加盟登録票）'!$A$20:$O$49,7,FALSE))</f>
        <v>0</v>
      </c>
      <c r="X18" s="105"/>
      <c r="Y18" s="106"/>
      <c r="Z18" s="104">
        <f>IF(A18="","",VLOOKUP(A18,'基本情報入力シート(加盟登録票）'!$A$20:$O$49,8,FALSE))</f>
        <v>0</v>
      </c>
      <c r="AA18" s="105"/>
      <c r="AB18" s="106"/>
      <c r="AC18" s="99">
        <f>IF(A18="","",VLOOKUP(A18,'基本情報入力シート(加盟登録票）'!$A$20:$O$49,12,FALSE))</f>
        <v>0</v>
      </c>
      <c r="AD18" s="100"/>
      <c r="AE18" s="100"/>
      <c r="AF18" s="100"/>
      <c r="AG18" s="100"/>
      <c r="AH18" s="100"/>
      <c r="AI18" s="100"/>
      <c r="AJ18" s="101"/>
      <c r="AK18" s="99">
        <f>IF(A18="","",VLOOKUP(A18,'基本情報入力シート(加盟登録票）'!$A$20:$O$49,14,FALSE))</f>
        <v>0</v>
      </c>
      <c r="AL18" s="100"/>
      <c r="AM18" s="100"/>
      <c r="AN18" s="100"/>
      <c r="AO18" s="100"/>
      <c r="AP18" s="100"/>
      <c r="AQ18" s="100"/>
      <c r="AR18" s="100"/>
      <c r="AS18" s="101"/>
    </row>
    <row r="19" spans="1:45" s="52" customFormat="1" ht="19.5" customHeight="1">
      <c r="A19" s="110">
        <v>8</v>
      </c>
      <c r="B19" s="111"/>
      <c r="C19" s="104">
        <f>IF(A19="","",VLOOKUP(A19,'基本情報入力シート(加盟登録票）'!$A$20:$O$49,2,FALSE))</f>
        <v>0</v>
      </c>
      <c r="D19" s="105"/>
      <c r="E19" s="106"/>
      <c r="F19" s="104">
        <f>IF(A19="","",VLOOKUP(A19,'基本情報入力シート(加盟登録票）'!$A$20:$AW$49,3,FALSE))</f>
        <v>0</v>
      </c>
      <c r="G19" s="105"/>
      <c r="H19" s="105"/>
      <c r="I19" s="105"/>
      <c r="J19" s="106"/>
      <c r="K19" s="104">
        <f>IF(A19="","",VLOOKUP(A19,'基本情報入力シート(加盟登録票）'!$A$20:$O$49,4,FALSE))</f>
        <v>0</v>
      </c>
      <c r="L19" s="105"/>
      <c r="M19" s="105"/>
      <c r="N19" s="105"/>
      <c r="O19" s="105"/>
      <c r="P19" s="105"/>
      <c r="Q19" s="105"/>
      <c r="R19" s="105"/>
      <c r="S19" s="106"/>
      <c r="T19" s="107">
        <f>IF(A19="","",VLOOKUP(A19,'基本情報入力シート(加盟登録票）'!$A$20:$O$49,11,FALSE))</f>
        <v>115</v>
      </c>
      <c r="U19" s="108"/>
      <c r="V19" s="109"/>
      <c r="W19" s="104">
        <f>IF(A19="","",VLOOKUP(A19,'基本情報入力シート(加盟登録票）'!$A$20:$O$49,7,FALSE))</f>
        <v>0</v>
      </c>
      <c r="X19" s="105"/>
      <c r="Y19" s="106"/>
      <c r="Z19" s="104">
        <f>IF(A19="","",VLOOKUP(A19,'基本情報入力シート(加盟登録票）'!$A$20:$O$49,8,FALSE))</f>
        <v>0</v>
      </c>
      <c r="AA19" s="105"/>
      <c r="AB19" s="106"/>
      <c r="AC19" s="99">
        <f>IF(A19="","",VLOOKUP(A19,'基本情報入力シート(加盟登録票）'!$A$20:$O$49,12,FALSE))</f>
        <v>0</v>
      </c>
      <c r="AD19" s="100"/>
      <c r="AE19" s="100"/>
      <c r="AF19" s="100"/>
      <c r="AG19" s="100"/>
      <c r="AH19" s="100"/>
      <c r="AI19" s="100"/>
      <c r="AJ19" s="101"/>
      <c r="AK19" s="99">
        <f>IF(A19="","",VLOOKUP(A19,'基本情報入力シート(加盟登録票）'!$A$20:$O$49,14,FALSE))</f>
        <v>0</v>
      </c>
      <c r="AL19" s="100"/>
      <c r="AM19" s="100"/>
      <c r="AN19" s="100"/>
      <c r="AO19" s="100"/>
      <c r="AP19" s="100"/>
      <c r="AQ19" s="100"/>
      <c r="AR19" s="100"/>
      <c r="AS19" s="101"/>
    </row>
    <row r="20" spans="1:45" s="52" customFormat="1" ht="19.5" customHeight="1">
      <c r="A20" s="110">
        <v>9</v>
      </c>
      <c r="B20" s="111"/>
      <c r="C20" s="104">
        <f>IF(A20="","",VLOOKUP(A20,'基本情報入力シート(加盟登録票）'!$A$20:$O$49,2,FALSE))</f>
        <v>0</v>
      </c>
      <c r="D20" s="105"/>
      <c r="E20" s="106"/>
      <c r="F20" s="104">
        <f>IF(A20="","",VLOOKUP(A20,'基本情報入力シート(加盟登録票）'!$A$20:$AW$49,3,FALSE))</f>
        <v>0</v>
      </c>
      <c r="G20" s="105"/>
      <c r="H20" s="105"/>
      <c r="I20" s="105"/>
      <c r="J20" s="106"/>
      <c r="K20" s="104">
        <f>IF(A20="","",VLOOKUP(A20,'基本情報入力シート(加盟登録票）'!$A$20:$O$49,4,FALSE))</f>
        <v>0</v>
      </c>
      <c r="L20" s="105"/>
      <c r="M20" s="105"/>
      <c r="N20" s="105"/>
      <c r="O20" s="105"/>
      <c r="P20" s="105"/>
      <c r="Q20" s="105"/>
      <c r="R20" s="105"/>
      <c r="S20" s="106"/>
      <c r="T20" s="107">
        <f>IF(A20="","",VLOOKUP(A20,'基本情報入力シート(加盟登録票）'!$A$20:$O$49,11,FALSE))</f>
        <v>115</v>
      </c>
      <c r="U20" s="108"/>
      <c r="V20" s="109"/>
      <c r="W20" s="104">
        <f>IF(A20="","",VLOOKUP(A20,'基本情報入力シート(加盟登録票）'!$A$20:$O$49,7,FALSE))</f>
        <v>0</v>
      </c>
      <c r="X20" s="105"/>
      <c r="Y20" s="106"/>
      <c r="Z20" s="104">
        <f>IF(A20="","",VLOOKUP(A20,'基本情報入力シート(加盟登録票）'!$A$20:$O$49,8,FALSE))</f>
        <v>0</v>
      </c>
      <c r="AA20" s="105"/>
      <c r="AB20" s="106"/>
      <c r="AC20" s="99">
        <f>IF(A20="","",VLOOKUP(A20,'基本情報入力シート(加盟登録票）'!$A$20:$O$49,12,FALSE))</f>
        <v>0</v>
      </c>
      <c r="AD20" s="100"/>
      <c r="AE20" s="100"/>
      <c r="AF20" s="100"/>
      <c r="AG20" s="100"/>
      <c r="AH20" s="100"/>
      <c r="AI20" s="100"/>
      <c r="AJ20" s="101"/>
      <c r="AK20" s="99">
        <f>IF(A20="","",VLOOKUP(A20,'基本情報入力シート(加盟登録票）'!$A$20:$O$49,14,FALSE))</f>
        <v>0</v>
      </c>
      <c r="AL20" s="100"/>
      <c r="AM20" s="100"/>
      <c r="AN20" s="100"/>
      <c r="AO20" s="100"/>
      <c r="AP20" s="100"/>
      <c r="AQ20" s="100"/>
      <c r="AR20" s="100"/>
      <c r="AS20" s="101"/>
    </row>
    <row r="21" spans="1:45" s="52" customFormat="1" ht="19.5" customHeight="1">
      <c r="A21" s="110">
        <v>10</v>
      </c>
      <c r="B21" s="111"/>
      <c r="C21" s="104">
        <f>IF(A21="","",VLOOKUP(A21,'基本情報入力シート(加盟登録票）'!$A$20:$O$49,2,FALSE))</f>
        <v>0</v>
      </c>
      <c r="D21" s="105"/>
      <c r="E21" s="106"/>
      <c r="F21" s="104">
        <f>IF(A21="","",VLOOKUP(A21,'基本情報入力シート(加盟登録票）'!$A$20:$AW$49,3,FALSE))</f>
        <v>0</v>
      </c>
      <c r="G21" s="105"/>
      <c r="H21" s="105"/>
      <c r="I21" s="105"/>
      <c r="J21" s="106"/>
      <c r="K21" s="104">
        <f>IF(A21="","",VLOOKUP(A21,'基本情報入力シート(加盟登録票）'!$A$20:$O$49,4,FALSE))</f>
        <v>0</v>
      </c>
      <c r="L21" s="105"/>
      <c r="M21" s="105"/>
      <c r="N21" s="105"/>
      <c r="O21" s="105"/>
      <c r="P21" s="105"/>
      <c r="Q21" s="105"/>
      <c r="R21" s="105"/>
      <c r="S21" s="106"/>
      <c r="T21" s="107">
        <f>IF(A21="","",VLOOKUP(A21,'基本情報入力シート(加盟登録票）'!$A$20:$O$49,11,FALSE))</f>
        <v>115</v>
      </c>
      <c r="U21" s="108"/>
      <c r="V21" s="109"/>
      <c r="W21" s="104">
        <f>IF(A21="","",VLOOKUP(A21,'基本情報入力シート(加盟登録票）'!$A$20:$O$49,7,FALSE))</f>
        <v>0</v>
      </c>
      <c r="X21" s="105"/>
      <c r="Y21" s="106"/>
      <c r="Z21" s="104">
        <f>IF(A21="","",VLOOKUP(A21,'基本情報入力シート(加盟登録票）'!$A$20:$O$49,8,FALSE))</f>
        <v>0</v>
      </c>
      <c r="AA21" s="105"/>
      <c r="AB21" s="106"/>
      <c r="AC21" s="99">
        <f>IF(A21="","",VLOOKUP(A21,'基本情報入力シート(加盟登録票）'!$A$20:$O$49,12,FALSE))</f>
        <v>0</v>
      </c>
      <c r="AD21" s="100"/>
      <c r="AE21" s="100"/>
      <c r="AF21" s="100"/>
      <c r="AG21" s="100"/>
      <c r="AH21" s="100"/>
      <c r="AI21" s="100"/>
      <c r="AJ21" s="101"/>
      <c r="AK21" s="99">
        <f>IF(A21="","",VLOOKUP(A21,'基本情報入力シート(加盟登録票）'!$A$20:$O$49,14,FALSE))</f>
        <v>0</v>
      </c>
      <c r="AL21" s="100"/>
      <c r="AM21" s="100"/>
      <c r="AN21" s="100"/>
      <c r="AO21" s="100"/>
      <c r="AP21" s="100"/>
      <c r="AQ21" s="100"/>
      <c r="AR21" s="100"/>
      <c r="AS21" s="101"/>
    </row>
    <row r="22" spans="1:45" s="52" customFormat="1" ht="19.5" customHeight="1">
      <c r="A22" s="110">
        <v>11</v>
      </c>
      <c r="B22" s="111"/>
      <c r="C22" s="104">
        <f>IF(A22="","",VLOOKUP(A22,'基本情報入力シート(加盟登録票）'!$A$20:$O$49,2,FALSE))</f>
        <v>0</v>
      </c>
      <c r="D22" s="105"/>
      <c r="E22" s="106"/>
      <c r="F22" s="104">
        <f>IF(A22="","",VLOOKUP(A22,'基本情報入力シート(加盟登録票）'!$A$20:$AW$49,3,FALSE))</f>
        <v>0</v>
      </c>
      <c r="G22" s="105"/>
      <c r="H22" s="105"/>
      <c r="I22" s="105"/>
      <c r="J22" s="106"/>
      <c r="K22" s="104">
        <f>IF(A22="","",VLOOKUP(A22,'基本情報入力シート(加盟登録票）'!$A$20:$O$49,4,FALSE))</f>
        <v>0</v>
      </c>
      <c r="L22" s="105"/>
      <c r="M22" s="105"/>
      <c r="N22" s="105"/>
      <c r="O22" s="105"/>
      <c r="P22" s="105"/>
      <c r="Q22" s="105"/>
      <c r="R22" s="105"/>
      <c r="S22" s="106"/>
      <c r="T22" s="107">
        <f>IF(A22="","",VLOOKUP(A22,'基本情報入力シート(加盟登録票）'!$A$20:$O$49,11,FALSE))</f>
        <v>115</v>
      </c>
      <c r="U22" s="108"/>
      <c r="V22" s="109"/>
      <c r="W22" s="104">
        <f>IF(A22="","",VLOOKUP(A22,'基本情報入力シート(加盟登録票）'!$A$20:$O$49,7,FALSE))</f>
        <v>0</v>
      </c>
      <c r="X22" s="105"/>
      <c r="Y22" s="106"/>
      <c r="Z22" s="104">
        <f>IF(A22="","",VLOOKUP(A22,'基本情報入力シート(加盟登録票）'!$A$20:$O$49,8,FALSE))</f>
        <v>0</v>
      </c>
      <c r="AA22" s="105"/>
      <c r="AB22" s="106"/>
      <c r="AC22" s="99">
        <f>IF(A22="","",VLOOKUP(A22,'基本情報入力シート(加盟登録票）'!$A$20:$O$49,12,FALSE))</f>
        <v>0</v>
      </c>
      <c r="AD22" s="100"/>
      <c r="AE22" s="100"/>
      <c r="AF22" s="100"/>
      <c r="AG22" s="100"/>
      <c r="AH22" s="100"/>
      <c r="AI22" s="100"/>
      <c r="AJ22" s="101"/>
      <c r="AK22" s="99">
        <f>IF(A22="","",VLOOKUP(A22,'基本情報入力シート(加盟登録票）'!$A$20:$O$49,14,FALSE))</f>
        <v>0</v>
      </c>
      <c r="AL22" s="100"/>
      <c r="AM22" s="100"/>
      <c r="AN22" s="100"/>
      <c r="AO22" s="100"/>
      <c r="AP22" s="100"/>
      <c r="AQ22" s="100"/>
      <c r="AR22" s="100"/>
      <c r="AS22" s="101"/>
    </row>
    <row r="23" spans="1:45" s="52" customFormat="1" ht="19.5" customHeight="1">
      <c r="A23" s="110">
        <v>12</v>
      </c>
      <c r="B23" s="111"/>
      <c r="C23" s="104">
        <f>IF(A23="","",VLOOKUP(A23,'基本情報入力シート(加盟登録票）'!$A$20:$O$49,2,FALSE))</f>
        <v>0</v>
      </c>
      <c r="D23" s="105"/>
      <c r="E23" s="106"/>
      <c r="F23" s="104">
        <f>IF(A23="","",VLOOKUP(A23,'基本情報入力シート(加盟登録票）'!$A$20:$AW$49,3,FALSE))</f>
        <v>0</v>
      </c>
      <c r="G23" s="105"/>
      <c r="H23" s="105"/>
      <c r="I23" s="105"/>
      <c r="J23" s="106"/>
      <c r="K23" s="104">
        <f>IF(A23="","",VLOOKUP(A23,'基本情報入力シート(加盟登録票）'!$A$20:$O$49,4,FALSE))</f>
        <v>0</v>
      </c>
      <c r="L23" s="105"/>
      <c r="M23" s="105"/>
      <c r="N23" s="105"/>
      <c r="O23" s="105"/>
      <c r="P23" s="105"/>
      <c r="Q23" s="105"/>
      <c r="R23" s="105"/>
      <c r="S23" s="106"/>
      <c r="T23" s="107">
        <f>IF(A23="","",VLOOKUP(A23,'基本情報入力シート(加盟登録票）'!$A$20:$O$49,11,FALSE))</f>
        <v>115</v>
      </c>
      <c r="U23" s="108"/>
      <c r="V23" s="109"/>
      <c r="W23" s="104">
        <f>IF(A23="","",VLOOKUP(A23,'基本情報入力シート(加盟登録票）'!$A$20:$O$49,7,FALSE))</f>
        <v>0</v>
      </c>
      <c r="X23" s="105"/>
      <c r="Y23" s="106"/>
      <c r="Z23" s="104">
        <f>IF(A23="","",VLOOKUP(A23,'基本情報入力シート(加盟登録票）'!$A$20:$O$49,8,FALSE))</f>
        <v>0</v>
      </c>
      <c r="AA23" s="105"/>
      <c r="AB23" s="106"/>
      <c r="AC23" s="99">
        <f>IF(A23="","",VLOOKUP(A23,'基本情報入力シート(加盟登録票）'!$A$20:$O$49,12,FALSE))</f>
        <v>0</v>
      </c>
      <c r="AD23" s="100"/>
      <c r="AE23" s="100"/>
      <c r="AF23" s="100"/>
      <c r="AG23" s="100"/>
      <c r="AH23" s="100"/>
      <c r="AI23" s="100"/>
      <c r="AJ23" s="101"/>
      <c r="AK23" s="99">
        <f>IF(A23="","",VLOOKUP(A23,'基本情報入力シート(加盟登録票）'!$A$20:$O$49,14,FALSE))</f>
        <v>0</v>
      </c>
      <c r="AL23" s="100"/>
      <c r="AM23" s="100"/>
      <c r="AN23" s="100"/>
      <c r="AO23" s="100"/>
      <c r="AP23" s="100"/>
      <c r="AQ23" s="100"/>
      <c r="AR23" s="100"/>
      <c r="AS23" s="101"/>
    </row>
    <row r="24" spans="1:45" s="52" customFormat="1" ht="19.5" customHeight="1">
      <c r="A24" s="110">
        <v>13</v>
      </c>
      <c r="B24" s="111"/>
      <c r="C24" s="104">
        <f>IF(A24="","",VLOOKUP(A24,'基本情報入力シート(加盟登録票）'!$A$20:$O$49,2,FALSE))</f>
        <v>0</v>
      </c>
      <c r="D24" s="105"/>
      <c r="E24" s="106"/>
      <c r="F24" s="104">
        <f>IF(A24="","",VLOOKUP(A24,'基本情報入力シート(加盟登録票）'!$A$20:$AW$49,3,FALSE))</f>
        <v>0</v>
      </c>
      <c r="G24" s="105"/>
      <c r="H24" s="105"/>
      <c r="I24" s="105"/>
      <c r="J24" s="106"/>
      <c r="K24" s="104">
        <f>IF(A24="","",VLOOKUP(A24,'基本情報入力シート(加盟登録票）'!$A$20:$O$49,4,FALSE))</f>
        <v>0</v>
      </c>
      <c r="L24" s="105"/>
      <c r="M24" s="105"/>
      <c r="N24" s="105"/>
      <c r="O24" s="105"/>
      <c r="P24" s="105"/>
      <c r="Q24" s="105"/>
      <c r="R24" s="105"/>
      <c r="S24" s="106"/>
      <c r="T24" s="107">
        <f>IF(A24="","",VLOOKUP(A24,'基本情報入力シート(加盟登録票）'!$A$20:$O$49,11,FALSE))</f>
        <v>115</v>
      </c>
      <c r="U24" s="108"/>
      <c r="V24" s="109"/>
      <c r="W24" s="104">
        <f>IF(A24="","",VLOOKUP(A24,'基本情報入力シート(加盟登録票）'!$A$20:$O$49,7,FALSE))</f>
        <v>0</v>
      </c>
      <c r="X24" s="105"/>
      <c r="Y24" s="106"/>
      <c r="Z24" s="104">
        <f>IF(A24="","",VLOOKUP(A24,'基本情報入力シート(加盟登録票）'!$A$20:$O$49,8,FALSE))</f>
        <v>0</v>
      </c>
      <c r="AA24" s="105"/>
      <c r="AB24" s="106"/>
      <c r="AC24" s="99">
        <f>IF(A24="","",VLOOKUP(A24,'基本情報入力シート(加盟登録票）'!$A$20:$O$49,12,FALSE))</f>
        <v>0</v>
      </c>
      <c r="AD24" s="100"/>
      <c r="AE24" s="100"/>
      <c r="AF24" s="100"/>
      <c r="AG24" s="100"/>
      <c r="AH24" s="100"/>
      <c r="AI24" s="100"/>
      <c r="AJ24" s="101"/>
      <c r="AK24" s="99">
        <f>IF(A24="","",VLOOKUP(A24,'基本情報入力シート(加盟登録票）'!$A$20:$O$49,14,FALSE))</f>
        <v>0</v>
      </c>
      <c r="AL24" s="100"/>
      <c r="AM24" s="100"/>
      <c r="AN24" s="100"/>
      <c r="AO24" s="100"/>
      <c r="AP24" s="100"/>
      <c r="AQ24" s="100"/>
      <c r="AR24" s="100"/>
      <c r="AS24" s="101"/>
    </row>
    <row r="25" spans="1:45" s="52" customFormat="1" ht="19.5" customHeight="1">
      <c r="A25" s="110">
        <v>14</v>
      </c>
      <c r="B25" s="111"/>
      <c r="C25" s="104">
        <f>IF(A25="","",VLOOKUP(A25,'基本情報入力シート(加盟登録票）'!$A$20:$O$49,2,FALSE))</f>
        <v>0</v>
      </c>
      <c r="D25" s="105"/>
      <c r="E25" s="106"/>
      <c r="F25" s="104">
        <f>IF(A25="","",VLOOKUP(A25,'基本情報入力シート(加盟登録票）'!$A$20:$AW$49,3,FALSE))</f>
        <v>0</v>
      </c>
      <c r="G25" s="105"/>
      <c r="H25" s="105"/>
      <c r="I25" s="105"/>
      <c r="J25" s="106"/>
      <c r="K25" s="104">
        <f>IF(A25="","",VLOOKUP(A25,'基本情報入力シート(加盟登録票）'!$A$20:$O$49,4,FALSE))</f>
        <v>0</v>
      </c>
      <c r="L25" s="105"/>
      <c r="M25" s="105"/>
      <c r="N25" s="105"/>
      <c r="O25" s="105"/>
      <c r="P25" s="105"/>
      <c r="Q25" s="105"/>
      <c r="R25" s="105"/>
      <c r="S25" s="106"/>
      <c r="T25" s="107">
        <f>IF(A25="","",VLOOKUP(A25,'基本情報入力シート(加盟登録票）'!$A$20:$O$49,11,FALSE))</f>
        <v>115</v>
      </c>
      <c r="U25" s="108"/>
      <c r="V25" s="109"/>
      <c r="W25" s="104">
        <f>IF(A25="","",VLOOKUP(A25,'基本情報入力シート(加盟登録票）'!$A$20:$O$49,7,FALSE))</f>
        <v>0</v>
      </c>
      <c r="X25" s="105"/>
      <c r="Y25" s="106"/>
      <c r="Z25" s="104">
        <f>IF(A25="","",VLOOKUP(A25,'基本情報入力シート(加盟登録票）'!$A$20:$O$49,8,FALSE))</f>
        <v>0</v>
      </c>
      <c r="AA25" s="105"/>
      <c r="AB25" s="106"/>
      <c r="AC25" s="99">
        <f>IF(A25="","",VLOOKUP(A25,'基本情報入力シート(加盟登録票）'!$A$20:$O$49,12,FALSE))</f>
        <v>0</v>
      </c>
      <c r="AD25" s="100"/>
      <c r="AE25" s="100"/>
      <c r="AF25" s="100"/>
      <c r="AG25" s="100"/>
      <c r="AH25" s="100"/>
      <c r="AI25" s="100"/>
      <c r="AJ25" s="101"/>
      <c r="AK25" s="99">
        <f>IF(A25="","",VLOOKUP(A25,'基本情報入力シート(加盟登録票）'!$A$20:$O$49,14,FALSE))</f>
        <v>0</v>
      </c>
      <c r="AL25" s="100"/>
      <c r="AM25" s="100"/>
      <c r="AN25" s="100"/>
      <c r="AO25" s="100"/>
      <c r="AP25" s="100"/>
      <c r="AQ25" s="100"/>
      <c r="AR25" s="100"/>
      <c r="AS25" s="101"/>
    </row>
    <row r="26" spans="1:45" s="52" customFormat="1" ht="19.5" customHeight="1">
      <c r="A26" s="110">
        <v>15</v>
      </c>
      <c r="B26" s="111"/>
      <c r="C26" s="104">
        <f>IF(A26="","",VLOOKUP(A26,'基本情報入力シート(加盟登録票）'!$A$20:$O$49,2,FALSE))</f>
        <v>0</v>
      </c>
      <c r="D26" s="105"/>
      <c r="E26" s="106"/>
      <c r="F26" s="104">
        <f>IF(A26="","",VLOOKUP(A26,'基本情報入力シート(加盟登録票）'!$A$20:$AW$49,3,FALSE))</f>
        <v>0</v>
      </c>
      <c r="G26" s="105"/>
      <c r="H26" s="105"/>
      <c r="I26" s="105"/>
      <c r="J26" s="106"/>
      <c r="K26" s="104">
        <f>IF(A26="","",VLOOKUP(A26,'基本情報入力シート(加盟登録票）'!$A$20:$O$49,4,FALSE))</f>
        <v>0</v>
      </c>
      <c r="L26" s="105"/>
      <c r="M26" s="105"/>
      <c r="N26" s="105"/>
      <c r="O26" s="105"/>
      <c r="P26" s="105"/>
      <c r="Q26" s="105"/>
      <c r="R26" s="105"/>
      <c r="S26" s="106"/>
      <c r="T26" s="107">
        <f>IF(A26="","",VLOOKUP(A26,'基本情報入力シート(加盟登録票）'!$A$20:$O$49,11,FALSE))</f>
        <v>115</v>
      </c>
      <c r="U26" s="108"/>
      <c r="V26" s="109"/>
      <c r="W26" s="104">
        <f>IF(A26="","",VLOOKUP(A26,'基本情報入力シート(加盟登録票）'!$A$20:$O$49,7,FALSE))</f>
        <v>0</v>
      </c>
      <c r="X26" s="105"/>
      <c r="Y26" s="106"/>
      <c r="Z26" s="104">
        <f>IF(A26="","",VLOOKUP(A26,'基本情報入力シート(加盟登録票）'!$A$20:$O$49,8,FALSE))</f>
        <v>0</v>
      </c>
      <c r="AA26" s="105"/>
      <c r="AB26" s="106"/>
      <c r="AC26" s="99">
        <f>IF(A26="","",VLOOKUP(A26,'基本情報入力シート(加盟登録票）'!$A$20:$O$49,12,FALSE))</f>
        <v>0</v>
      </c>
      <c r="AD26" s="100"/>
      <c r="AE26" s="100"/>
      <c r="AF26" s="100"/>
      <c r="AG26" s="100"/>
      <c r="AH26" s="100"/>
      <c r="AI26" s="100"/>
      <c r="AJ26" s="101"/>
      <c r="AK26" s="99">
        <f>IF(A26="","",VLOOKUP(A26,'基本情報入力シート(加盟登録票）'!$A$20:$O$49,14,FALSE))</f>
        <v>0</v>
      </c>
      <c r="AL26" s="100"/>
      <c r="AM26" s="100"/>
      <c r="AN26" s="100"/>
      <c r="AO26" s="100"/>
      <c r="AP26" s="100"/>
      <c r="AQ26" s="100"/>
      <c r="AR26" s="100"/>
      <c r="AS26" s="101"/>
    </row>
    <row r="27" spans="1:45" s="52" customFormat="1" ht="19.5" customHeight="1">
      <c r="A27" s="110">
        <v>16</v>
      </c>
      <c r="B27" s="111"/>
      <c r="C27" s="104">
        <f>IF(A27="","",VLOOKUP(A27,'基本情報入力シート(加盟登録票）'!$A$20:$O$49,2,FALSE))</f>
        <v>0</v>
      </c>
      <c r="D27" s="105"/>
      <c r="E27" s="106"/>
      <c r="F27" s="104">
        <f>IF(A27="","",VLOOKUP(A27,'基本情報入力シート(加盟登録票）'!$A$20:$AW$49,3,FALSE))</f>
        <v>0</v>
      </c>
      <c r="G27" s="105"/>
      <c r="H27" s="105"/>
      <c r="I27" s="105"/>
      <c r="J27" s="106"/>
      <c r="K27" s="104">
        <f>IF(A27="","",VLOOKUP(A27,'基本情報入力シート(加盟登録票）'!$A$20:$O$49,4,FALSE))</f>
        <v>0</v>
      </c>
      <c r="L27" s="105"/>
      <c r="M27" s="105"/>
      <c r="N27" s="105"/>
      <c r="O27" s="105"/>
      <c r="P27" s="105"/>
      <c r="Q27" s="105"/>
      <c r="R27" s="105"/>
      <c r="S27" s="106"/>
      <c r="T27" s="107">
        <f>IF(A27="","",VLOOKUP(A27,'基本情報入力シート(加盟登録票）'!$A$20:$O$49,11,FALSE))</f>
        <v>115</v>
      </c>
      <c r="U27" s="108"/>
      <c r="V27" s="109"/>
      <c r="W27" s="104">
        <f>IF(A27="","",VLOOKUP(A27,'基本情報入力シート(加盟登録票）'!$A$20:$O$49,7,FALSE))</f>
        <v>0</v>
      </c>
      <c r="X27" s="105"/>
      <c r="Y27" s="106"/>
      <c r="Z27" s="104">
        <f>IF(A27="","",VLOOKUP(A27,'基本情報入力シート(加盟登録票）'!$A$20:$O$49,8,FALSE))</f>
        <v>0</v>
      </c>
      <c r="AA27" s="105"/>
      <c r="AB27" s="106"/>
      <c r="AC27" s="99">
        <f>IF(A27="","",VLOOKUP(A27,'基本情報入力シート(加盟登録票）'!$A$20:$O$49,12,FALSE))</f>
        <v>0</v>
      </c>
      <c r="AD27" s="100"/>
      <c r="AE27" s="100"/>
      <c r="AF27" s="100"/>
      <c r="AG27" s="100"/>
      <c r="AH27" s="100"/>
      <c r="AI27" s="100"/>
      <c r="AJ27" s="101"/>
      <c r="AK27" s="99">
        <f>IF(A27="","",VLOOKUP(A27,'基本情報入力シート(加盟登録票）'!$A$20:$O$49,14,FALSE))</f>
        <v>0</v>
      </c>
      <c r="AL27" s="100"/>
      <c r="AM27" s="100"/>
      <c r="AN27" s="100"/>
      <c r="AO27" s="100"/>
      <c r="AP27" s="100"/>
      <c r="AQ27" s="100"/>
      <c r="AR27" s="100"/>
      <c r="AS27" s="101"/>
    </row>
    <row r="28" spans="1:45" s="52" customFormat="1" ht="19.5" customHeight="1">
      <c r="A28" s="110">
        <v>17</v>
      </c>
      <c r="B28" s="111"/>
      <c r="C28" s="104">
        <f>IF(A28="","",VLOOKUP(A28,'基本情報入力シート(加盟登録票）'!$A$20:$O$49,2,FALSE))</f>
        <v>0</v>
      </c>
      <c r="D28" s="105"/>
      <c r="E28" s="106"/>
      <c r="F28" s="104">
        <f>IF(A28="","",VLOOKUP(A28,'基本情報入力シート(加盟登録票）'!$A$20:$AW$49,3,FALSE))</f>
        <v>0</v>
      </c>
      <c r="G28" s="105"/>
      <c r="H28" s="105"/>
      <c r="I28" s="105"/>
      <c r="J28" s="106"/>
      <c r="K28" s="104">
        <f>IF(A28="","",VLOOKUP(A28,'基本情報入力シート(加盟登録票）'!$A$20:$O$49,4,FALSE))</f>
        <v>0</v>
      </c>
      <c r="L28" s="105"/>
      <c r="M28" s="105"/>
      <c r="N28" s="105"/>
      <c r="O28" s="105"/>
      <c r="P28" s="105"/>
      <c r="Q28" s="105"/>
      <c r="R28" s="105"/>
      <c r="S28" s="106"/>
      <c r="T28" s="107">
        <f>IF(A28="","",VLOOKUP(A28,'基本情報入力シート(加盟登録票）'!$A$20:$O$49,11,FALSE))</f>
        <v>115</v>
      </c>
      <c r="U28" s="108"/>
      <c r="V28" s="109"/>
      <c r="W28" s="104">
        <f>IF(A28="","",VLOOKUP(A28,'基本情報入力シート(加盟登録票）'!$A$20:$O$49,7,FALSE))</f>
        <v>0</v>
      </c>
      <c r="X28" s="105"/>
      <c r="Y28" s="106"/>
      <c r="Z28" s="104">
        <f>IF(A28="","",VLOOKUP(A28,'基本情報入力シート(加盟登録票）'!$A$20:$O$49,8,FALSE))</f>
        <v>0</v>
      </c>
      <c r="AA28" s="105"/>
      <c r="AB28" s="106"/>
      <c r="AC28" s="99">
        <f>IF(A28="","",VLOOKUP(A28,'基本情報入力シート(加盟登録票）'!$A$20:$O$49,12,FALSE))</f>
        <v>0</v>
      </c>
      <c r="AD28" s="100"/>
      <c r="AE28" s="100"/>
      <c r="AF28" s="100"/>
      <c r="AG28" s="100"/>
      <c r="AH28" s="100"/>
      <c r="AI28" s="100"/>
      <c r="AJ28" s="101"/>
      <c r="AK28" s="99">
        <f>IF(A28="","",VLOOKUP(A28,'基本情報入力シート(加盟登録票）'!$A$20:$O$49,14,FALSE))</f>
        <v>0</v>
      </c>
      <c r="AL28" s="100"/>
      <c r="AM28" s="100"/>
      <c r="AN28" s="100"/>
      <c r="AO28" s="100"/>
      <c r="AP28" s="100"/>
      <c r="AQ28" s="100"/>
      <c r="AR28" s="100"/>
      <c r="AS28" s="101"/>
    </row>
    <row r="29" spans="1:45" s="52" customFormat="1" ht="19.5" customHeight="1">
      <c r="A29" s="110">
        <v>18</v>
      </c>
      <c r="B29" s="111"/>
      <c r="C29" s="104">
        <f>IF(A29="","",VLOOKUP(A29,'基本情報入力シート(加盟登録票）'!$A$20:$O$49,2,FALSE))</f>
        <v>0</v>
      </c>
      <c r="D29" s="105"/>
      <c r="E29" s="106"/>
      <c r="F29" s="104">
        <f>IF(A29="","",VLOOKUP(A29,'基本情報入力シート(加盟登録票）'!$A$20:$AW$49,3,FALSE))</f>
        <v>0</v>
      </c>
      <c r="G29" s="105"/>
      <c r="H29" s="105"/>
      <c r="I29" s="105"/>
      <c r="J29" s="106"/>
      <c r="K29" s="104">
        <f>IF(A29="","",VLOOKUP(A29,'基本情報入力シート(加盟登録票）'!$A$20:$O$49,4,FALSE))</f>
        <v>0</v>
      </c>
      <c r="L29" s="105"/>
      <c r="M29" s="105"/>
      <c r="N29" s="105"/>
      <c r="O29" s="105"/>
      <c r="P29" s="105"/>
      <c r="Q29" s="105"/>
      <c r="R29" s="105"/>
      <c r="S29" s="106"/>
      <c r="T29" s="107">
        <f>IF(A29="","",VLOOKUP(A29,'基本情報入力シート(加盟登録票）'!$A$20:$O$49,11,FALSE))</f>
        <v>115</v>
      </c>
      <c r="U29" s="108"/>
      <c r="V29" s="109"/>
      <c r="W29" s="104">
        <f>IF(A29="","",VLOOKUP(A29,'基本情報入力シート(加盟登録票）'!$A$20:$O$49,7,FALSE))</f>
        <v>0</v>
      </c>
      <c r="X29" s="105"/>
      <c r="Y29" s="106"/>
      <c r="Z29" s="104">
        <f>IF(A29="","",VLOOKUP(A29,'基本情報入力シート(加盟登録票）'!$A$20:$O$49,8,FALSE))</f>
        <v>0</v>
      </c>
      <c r="AA29" s="105"/>
      <c r="AB29" s="106"/>
      <c r="AC29" s="99">
        <f>IF(A29="","",VLOOKUP(A29,'基本情報入力シート(加盟登録票）'!$A$20:$O$49,12,FALSE))</f>
        <v>0</v>
      </c>
      <c r="AD29" s="100"/>
      <c r="AE29" s="100"/>
      <c r="AF29" s="100"/>
      <c r="AG29" s="100"/>
      <c r="AH29" s="100"/>
      <c r="AI29" s="100"/>
      <c r="AJ29" s="101"/>
      <c r="AK29" s="99">
        <f>IF(A29="","",VLOOKUP(A29,'基本情報入力シート(加盟登録票）'!$A$20:$O$49,14,FALSE))</f>
        <v>0</v>
      </c>
      <c r="AL29" s="100"/>
      <c r="AM29" s="100"/>
      <c r="AN29" s="100"/>
      <c r="AO29" s="100"/>
      <c r="AP29" s="100"/>
      <c r="AQ29" s="100"/>
      <c r="AR29" s="100"/>
      <c r="AS29" s="101"/>
    </row>
    <row r="30" spans="1:45" s="52" customFormat="1" ht="19.5" customHeight="1">
      <c r="A30" s="110">
        <v>19</v>
      </c>
      <c r="B30" s="111"/>
      <c r="C30" s="104">
        <f>IF(A30="","",VLOOKUP(A30,'基本情報入力シート(加盟登録票）'!$A$20:$O$49,2,FALSE))</f>
        <v>0</v>
      </c>
      <c r="D30" s="105"/>
      <c r="E30" s="106"/>
      <c r="F30" s="104">
        <f>IF(A30="","",VLOOKUP(A30,'基本情報入力シート(加盟登録票）'!$A$20:$AW$49,3,FALSE))</f>
        <v>0</v>
      </c>
      <c r="G30" s="105"/>
      <c r="H30" s="105"/>
      <c r="I30" s="105"/>
      <c r="J30" s="106"/>
      <c r="K30" s="104">
        <f>IF(A30="","",VLOOKUP(A30,'基本情報入力シート(加盟登録票）'!$A$20:$O$49,4,FALSE))</f>
        <v>0</v>
      </c>
      <c r="L30" s="105"/>
      <c r="M30" s="105"/>
      <c r="N30" s="105"/>
      <c r="O30" s="105"/>
      <c r="P30" s="105"/>
      <c r="Q30" s="105"/>
      <c r="R30" s="105"/>
      <c r="S30" s="106"/>
      <c r="T30" s="107">
        <f>IF(A30="","",VLOOKUP(A30,'基本情報入力シート(加盟登録票）'!$A$20:$O$49,11,FALSE))</f>
        <v>115</v>
      </c>
      <c r="U30" s="108"/>
      <c r="V30" s="109"/>
      <c r="W30" s="104">
        <f>IF(A30="","",VLOOKUP(A30,'基本情報入力シート(加盟登録票）'!$A$20:$O$49,7,FALSE))</f>
        <v>0</v>
      </c>
      <c r="X30" s="105"/>
      <c r="Y30" s="106"/>
      <c r="Z30" s="104">
        <f>IF(A30="","",VLOOKUP(A30,'基本情報入力シート(加盟登録票）'!$A$20:$O$49,8,FALSE))</f>
        <v>0</v>
      </c>
      <c r="AA30" s="105"/>
      <c r="AB30" s="106"/>
      <c r="AC30" s="99">
        <f>IF(A30="","",VLOOKUP(A30,'基本情報入力シート(加盟登録票）'!$A$20:$O$49,12,FALSE))</f>
        <v>0</v>
      </c>
      <c r="AD30" s="100"/>
      <c r="AE30" s="100"/>
      <c r="AF30" s="100"/>
      <c r="AG30" s="100"/>
      <c r="AH30" s="100"/>
      <c r="AI30" s="100"/>
      <c r="AJ30" s="101"/>
      <c r="AK30" s="99">
        <f>IF(A30="","",VLOOKUP(A30,'基本情報入力シート(加盟登録票）'!$A$20:$O$49,14,FALSE))</f>
        <v>0</v>
      </c>
      <c r="AL30" s="100"/>
      <c r="AM30" s="100"/>
      <c r="AN30" s="100"/>
      <c r="AO30" s="100"/>
      <c r="AP30" s="100"/>
      <c r="AQ30" s="100"/>
      <c r="AR30" s="100"/>
      <c r="AS30" s="101"/>
    </row>
    <row r="31" spans="1:45" s="52" customFormat="1" ht="19.5" customHeight="1">
      <c r="A31" s="110">
        <v>20</v>
      </c>
      <c r="B31" s="111"/>
      <c r="C31" s="104">
        <f>IF(A31="","",VLOOKUP(A31,'基本情報入力シート(加盟登録票）'!$A$20:$O$49,2,FALSE))</f>
        <v>0</v>
      </c>
      <c r="D31" s="105"/>
      <c r="E31" s="106"/>
      <c r="F31" s="104">
        <f>IF(A31="","",VLOOKUP(A31,'基本情報入力シート(加盟登録票）'!$A$20:$AW$49,3,FALSE))</f>
        <v>0</v>
      </c>
      <c r="G31" s="105"/>
      <c r="H31" s="105"/>
      <c r="I31" s="105"/>
      <c r="J31" s="106"/>
      <c r="K31" s="104">
        <f>IF(A31="","",VLOOKUP(A31,'基本情報入力シート(加盟登録票）'!$A$20:$O$49,4,FALSE))</f>
        <v>0</v>
      </c>
      <c r="L31" s="105"/>
      <c r="M31" s="105"/>
      <c r="N31" s="105"/>
      <c r="O31" s="105"/>
      <c r="P31" s="105"/>
      <c r="Q31" s="105"/>
      <c r="R31" s="105"/>
      <c r="S31" s="106"/>
      <c r="T31" s="107">
        <f>IF(A31="","",VLOOKUP(A31,'基本情報入力シート(加盟登録票）'!$A$20:$O$49,11,FALSE))</f>
        <v>115</v>
      </c>
      <c r="U31" s="108"/>
      <c r="V31" s="109"/>
      <c r="W31" s="104">
        <f>IF(A31="","",VLOOKUP(A31,'基本情報入力シート(加盟登録票）'!$A$20:$O$49,7,FALSE))</f>
        <v>0</v>
      </c>
      <c r="X31" s="105"/>
      <c r="Y31" s="106"/>
      <c r="Z31" s="104">
        <f>IF(A31="","",VLOOKUP(A31,'基本情報入力シート(加盟登録票）'!$A$20:$O$49,8,FALSE))</f>
        <v>0</v>
      </c>
      <c r="AA31" s="105"/>
      <c r="AB31" s="106"/>
      <c r="AC31" s="99">
        <f>IF(A31="","",VLOOKUP(A31,'基本情報入力シート(加盟登録票）'!$A$20:$O$49,12,FALSE))</f>
        <v>0</v>
      </c>
      <c r="AD31" s="100"/>
      <c r="AE31" s="100"/>
      <c r="AF31" s="100"/>
      <c r="AG31" s="100"/>
      <c r="AH31" s="100"/>
      <c r="AI31" s="100"/>
      <c r="AJ31" s="101"/>
      <c r="AK31" s="99">
        <f>IF(A31="","",VLOOKUP(A31,'基本情報入力シート(加盟登録票）'!$A$20:$O$49,14,FALSE))</f>
        <v>0</v>
      </c>
      <c r="AL31" s="100"/>
      <c r="AM31" s="100"/>
      <c r="AN31" s="100"/>
      <c r="AO31" s="100"/>
      <c r="AP31" s="100"/>
      <c r="AQ31" s="100"/>
      <c r="AR31" s="100"/>
      <c r="AS31" s="101"/>
    </row>
    <row r="32" spans="1:45" s="52" customFormat="1" ht="19.5" customHeight="1">
      <c r="A32" s="110">
        <v>21</v>
      </c>
      <c r="B32" s="111"/>
      <c r="C32" s="104">
        <f>IF(A32="","",VLOOKUP(A32,'基本情報入力シート(加盟登録票）'!$A$20:$O$49,2,FALSE))</f>
        <v>0</v>
      </c>
      <c r="D32" s="105"/>
      <c r="E32" s="106"/>
      <c r="F32" s="104">
        <f>IF(A32="","",VLOOKUP(A32,'基本情報入力シート(加盟登録票）'!$A$20:$AW$49,3,FALSE))</f>
        <v>0</v>
      </c>
      <c r="G32" s="105"/>
      <c r="H32" s="105"/>
      <c r="I32" s="105"/>
      <c r="J32" s="106"/>
      <c r="K32" s="104">
        <f>IF(A32="","",VLOOKUP(A32,'基本情報入力シート(加盟登録票）'!$A$20:$O$49,4,FALSE))</f>
        <v>0</v>
      </c>
      <c r="L32" s="105"/>
      <c r="M32" s="105"/>
      <c r="N32" s="105"/>
      <c r="O32" s="105"/>
      <c r="P32" s="105"/>
      <c r="Q32" s="105"/>
      <c r="R32" s="105"/>
      <c r="S32" s="106"/>
      <c r="T32" s="107">
        <f>IF(A32="","",VLOOKUP(A32,'基本情報入力シート(加盟登録票）'!$A$20:$O$49,11,FALSE))</f>
        <v>115</v>
      </c>
      <c r="U32" s="108"/>
      <c r="V32" s="109"/>
      <c r="W32" s="104">
        <f>IF(A32="","",VLOOKUP(A32,'基本情報入力シート(加盟登録票）'!$A$20:$O$49,7,FALSE))</f>
        <v>0</v>
      </c>
      <c r="X32" s="105"/>
      <c r="Y32" s="106"/>
      <c r="Z32" s="104">
        <f>IF(A32="","",VLOOKUP(A32,'基本情報入力シート(加盟登録票）'!$A$20:$O$49,8,FALSE))</f>
        <v>0</v>
      </c>
      <c r="AA32" s="105"/>
      <c r="AB32" s="106"/>
      <c r="AC32" s="99">
        <f>IF(A32="","",VLOOKUP(A32,'基本情報入力シート(加盟登録票）'!$A$20:$O$49,12,FALSE))</f>
        <v>0</v>
      </c>
      <c r="AD32" s="100"/>
      <c r="AE32" s="100"/>
      <c r="AF32" s="100"/>
      <c r="AG32" s="100"/>
      <c r="AH32" s="100"/>
      <c r="AI32" s="100"/>
      <c r="AJ32" s="101"/>
      <c r="AK32" s="99">
        <f>IF(A32="","",VLOOKUP(A32,'基本情報入力シート(加盟登録票）'!$A$20:$O$49,14,FALSE))</f>
        <v>0</v>
      </c>
      <c r="AL32" s="100"/>
      <c r="AM32" s="100"/>
      <c r="AN32" s="100"/>
      <c r="AO32" s="100"/>
      <c r="AP32" s="100"/>
      <c r="AQ32" s="100"/>
      <c r="AR32" s="100"/>
      <c r="AS32" s="101"/>
    </row>
    <row r="33" spans="1:45" s="52" customFormat="1" ht="19.5" customHeight="1">
      <c r="A33" s="110">
        <v>22</v>
      </c>
      <c r="B33" s="111"/>
      <c r="C33" s="104">
        <f>IF(A33="","",VLOOKUP(A33,'基本情報入力シート(加盟登録票）'!$A$20:$O$49,2,FALSE))</f>
        <v>0</v>
      </c>
      <c r="D33" s="105"/>
      <c r="E33" s="106"/>
      <c r="F33" s="104">
        <f>IF(A33="","",VLOOKUP(A33,'基本情報入力シート(加盟登録票）'!$A$20:$AW$49,3,FALSE))</f>
        <v>0</v>
      </c>
      <c r="G33" s="105"/>
      <c r="H33" s="105"/>
      <c r="I33" s="105"/>
      <c r="J33" s="106"/>
      <c r="K33" s="104">
        <f>IF(A33="","",VLOOKUP(A33,'基本情報入力シート(加盟登録票）'!$A$20:$O$49,4,FALSE))</f>
        <v>0</v>
      </c>
      <c r="L33" s="105"/>
      <c r="M33" s="105"/>
      <c r="N33" s="105"/>
      <c r="O33" s="105"/>
      <c r="P33" s="105"/>
      <c r="Q33" s="105"/>
      <c r="R33" s="105"/>
      <c r="S33" s="106"/>
      <c r="T33" s="107">
        <f>IF(A33="","",VLOOKUP(A33,'基本情報入力シート(加盟登録票）'!$A$20:$O$49,11,FALSE))</f>
        <v>115</v>
      </c>
      <c r="U33" s="108"/>
      <c r="V33" s="109"/>
      <c r="W33" s="104">
        <f>IF(A33="","",VLOOKUP(A33,'基本情報入力シート(加盟登録票）'!$A$20:$O$49,7,FALSE))</f>
        <v>0</v>
      </c>
      <c r="X33" s="105"/>
      <c r="Y33" s="106"/>
      <c r="Z33" s="104">
        <f>IF(A33="","",VLOOKUP(A33,'基本情報入力シート(加盟登録票）'!$A$20:$O$49,8,FALSE))</f>
        <v>0</v>
      </c>
      <c r="AA33" s="105"/>
      <c r="AB33" s="106"/>
      <c r="AC33" s="99">
        <f>IF(A33="","",VLOOKUP(A33,'基本情報入力シート(加盟登録票）'!$A$20:$O$49,12,FALSE))</f>
        <v>0</v>
      </c>
      <c r="AD33" s="100"/>
      <c r="AE33" s="100"/>
      <c r="AF33" s="100"/>
      <c r="AG33" s="100"/>
      <c r="AH33" s="100"/>
      <c r="AI33" s="100"/>
      <c r="AJ33" s="101"/>
      <c r="AK33" s="99">
        <f>IF(A33="","",VLOOKUP(A33,'基本情報入力シート(加盟登録票）'!$A$20:$O$49,14,FALSE))</f>
        <v>0</v>
      </c>
      <c r="AL33" s="100"/>
      <c r="AM33" s="100"/>
      <c r="AN33" s="100"/>
      <c r="AO33" s="100"/>
      <c r="AP33" s="100"/>
      <c r="AQ33" s="100"/>
      <c r="AR33" s="100"/>
      <c r="AS33" s="101"/>
    </row>
    <row r="34" spans="1:45" s="52" customFormat="1" ht="19.5" customHeight="1">
      <c r="A34" s="110">
        <v>23</v>
      </c>
      <c r="B34" s="111"/>
      <c r="C34" s="104">
        <f>IF(A34="","",VLOOKUP(A34,'基本情報入力シート(加盟登録票）'!$A$20:$O$49,2,FALSE))</f>
        <v>0</v>
      </c>
      <c r="D34" s="105"/>
      <c r="E34" s="106"/>
      <c r="F34" s="104">
        <f>IF(A34="","",VLOOKUP(A34,'基本情報入力シート(加盟登録票）'!$A$20:$AW$49,3,FALSE))</f>
        <v>0</v>
      </c>
      <c r="G34" s="105"/>
      <c r="H34" s="105"/>
      <c r="I34" s="105"/>
      <c r="J34" s="106"/>
      <c r="K34" s="104">
        <f>IF(A34="","",VLOOKUP(A34,'基本情報入力シート(加盟登録票）'!$A$20:$O$49,4,FALSE))</f>
        <v>0</v>
      </c>
      <c r="L34" s="105"/>
      <c r="M34" s="105"/>
      <c r="N34" s="105"/>
      <c r="O34" s="105"/>
      <c r="P34" s="105"/>
      <c r="Q34" s="105"/>
      <c r="R34" s="105"/>
      <c r="S34" s="106"/>
      <c r="T34" s="107">
        <f>IF(A34="","",VLOOKUP(A34,'基本情報入力シート(加盟登録票）'!$A$20:$O$49,11,FALSE))</f>
        <v>115</v>
      </c>
      <c r="U34" s="108"/>
      <c r="V34" s="109"/>
      <c r="W34" s="104">
        <f>IF(A34="","",VLOOKUP(A34,'基本情報入力シート(加盟登録票）'!$A$20:$O$49,7,FALSE))</f>
        <v>0</v>
      </c>
      <c r="X34" s="105"/>
      <c r="Y34" s="106"/>
      <c r="Z34" s="104">
        <f>IF(A34="","",VLOOKUP(A34,'基本情報入力シート(加盟登録票）'!$A$20:$O$49,8,FALSE))</f>
        <v>0</v>
      </c>
      <c r="AA34" s="105"/>
      <c r="AB34" s="106"/>
      <c r="AC34" s="99">
        <f>IF(A34="","",VLOOKUP(A34,'基本情報入力シート(加盟登録票）'!$A$20:$O$49,12,FALSE))</f>
        <v>0</v>
      </c>
      <c r="AD34" s="100"/>
      <c r="AE34" s="100"/>
      <c r="AF34" s="100"/>
      <c r="AG34" s="100"/>
      <c r="AH34" s="100"/>
      <c r="AI34" s="100"/>
      <c r="AJ34" s="101"/>
      <c r="AK34" s="99">
        <f>IF(A34="","",VLOOKUP(A34,'基本情報入力シート(加盟登録票）'!$A$20:$O$49,14,FALSE))</f>
        <v>0</v>
      </c>
      <c r="AL34" s="100"/>
      <c r="AM34" s="100"/>
      <c r="AN34" s="100"/>
      <c r="AO34" s="100"/>
      <c r="AP34" s="100"/>
      <c r="AQ34" s="100"/>
      <c r="AR34" s="100"/>
      <c r="AS34" s="101"/>
    </row>
    <row r="35" spans="1:45" s="52" customFormat="1" ht="19.5" customHeight="1">
      <c r="A35" s="110">
        <v>24</v>
      </c>
      <c r="B35" s="111"/>
      <c r="C35" s="104">
        <f>IF(A35="","",VLOOKUP(A35,'基本情報入力シート(加盟登録票）'!$A$20:$O$49,2,FALSE))</f>
        <v>0</v>
      </c>
      <c r="D35" s="105"/>
      <c r="E35" s="106"/>
      <c r="F35" s="104">
        <f>IF(A35="","",VLOOKUP(A35,'基本情報入力シート(加盟登録票）'!$A$20:$AW$49,3,FALSE))</f>
        <v>0</v>
      </c>
      <c r="G35" s="105"/>
      <c r="H35" s="105"/>
      <c r="I35" s="105"/>
      <c r="J35" s="106"/>
      <c r="K35" s="104">
        <f>IF(A35="","",VLOOKUP(A35,'基本情報入力シート(加盟登録票）'!$A$20:$O$49,4,FALSE))</f>
        <v>0</v>
      </c>
      <c r="L35" s="105"/>
      <c r="M35" s="105"/>
      <c r="N35" s="105"/>
      <c r="O35" s="105"/>
      <c r="P35" s="105"/>
      <c r="Q35" s="105"/>
      <c r="R35" s="105"/>
      <c r="S35" s="106"/>
      <c r="T35" s="107">
        <f>IF(A35="","",VLOOKUP(A35,'基本情報入力シート(加盟登録票）'!$A$20:$O$49,11,FALSE))</f>
        <v>115</v>
      </c>
      <c r="U35" s="108"/>
      <c r="V35" s="109"/>
      <c r="W35" s="104">
        <f>IF(A35="","",VLOOKUP(A35,'基本情報入力シート(加盟登録票）'!$A$20:$O$49,7,FALSE))</f>
        <v>0</v>
      </c>
      <c r="X35" s="105"/>
      <c r="Y35" s="106"/>
      <c r="Z35" s="104">
        <f>IF(A35="","",VLOOKUP(A35,'基本情報入力シート(加盟登録票）'!$A$20:$O$49,8,FALSE))</f>
        <v>0</v>
      </c>
      <c r="AA35" s="105"/>
      <c r="AB35" s="106"/>
      <c r="AC35" s="99">
        <f>IF(A35="","",VLOOKUP(A35,'基本情報入力シート(加盟登録票）'!$A$20:$O$49,12,FALSE))</f>
        <v>0</v>
      </c>
      <c r="AD35" s="100"/>
      <c r="AE35" s="100"/>
      <c r="AF35" s="100"/>
      <c r="AG35" s="100"/>
      <c r="AH35" s="100"/>
      <c r="AI35" s="100"/>
      <c r="AJ35" s="101"/>
      <c r="AK35" s="99">
        <f>IF(A35="","",VLOOKUP(A35,'基本情報入力シート(加盟登録票）'!$A$20:$O$49,14,FALSE))</f>
        <v>0</v>
      </c>
      <c r="AL35" s="100"/>
      <c r="AM35" s="100"/>
      <c r="AN35" s="100"/>
      <c r="AO35" s="100"/>
      <c r="AP35" s="100"/>
      <c r="AQ35" s="100"/>
      <c r="AR35" s="100"/>
      <c r="AS35" s="101"/>
    </row>
    <row r="36" spans="1:45" s="52" customFormat="1" ht="19.5" customHeight="1">
      <c r="A36" s="110">
        <v>25</v>
      </c>
      <c r="B36" s="111"/>
      <c r="C36" s="104">
        <f>IF(A36="","",VLOOKUP(A36,'基本情報入力シート(加盟登録票）'!$A$20:$O$49,2,FALSE))</f>
        <v>0</v>
      </c>
      <c r="D36" s="105"/>
      <c r="E36" s="106"/>
      <c r="F36" s="104">
        <f>IF(A36="","",VLOOKUP(A36,'基本情報入力シート(加盟登録票）'!$A$20:$AW$49,3,FALSE))</f>
        <v>0</v>
      </c>
      <c r="G36" s="105"/>
      <c r="H36" s="105"/>
      <c r="I36" s="105"/>
      <c r="J36" s="106"/>
      <c r="K36" s="104">
        <f>IF(A36="","",VLOOKUP(A36,'基本情報入力シート(加盟登録票）'!$A$20:$O$49,4,FALSE))</f>
        <v>0</v>
      </c>
      <c r="L36" s="105"/>
      <c r="M36" s="105"/>
      <c r="N36" s="105"/>
      <c r="O36" s="105"/>
      <c r="P36" s="105"/>
      <c r="Q36" s="105"/>
      <c r="R36" s="105"/>
      <c r="S36" s="106"/>
      <c r="T36" s="107">
        <f>IF(A36="","",VLOOKUP(A36,'基本情報入力シート(加盟登録票）'!$A$20:$O$49,11,FALSE))</f>
        <v>115</v>
      </c>
      <c r="U36" s="108"/>
      <c r="V36" s="109"/>
      <c r="W36" s="104">
        <f>IF(A36="","",VLOOKUP(A36,'基本情報入力シート(加盟登録票）'!$A$20:$O$49,7,FALSE))</f>
        <v>0</v>
      </c>
      <c r="X36" s="105"/>
      <c r="Y36" s="106"/>
      <c r="Z36" s="104">
        <f>IF(A36="","",VLOOKUP(A36,'基本情報入力シート(加盟登録票）'!$A$20:$O$49,8,FALSE))</f>
        <v>0</v>
      </c>
      <c r="AA36" s="105"/>
      <c r="AB36" s="106"/>
      <c r="AC36" s="99">
        <f>IF(A36="","",VLOOKUP(A36,'基本情報入力シート(加盟登録票）'!$A$20:$O$49,12,FALSE))</f>
        <v>0</v>
      </c>
      <c r="AD36" s="100"/>
      <c r="AE36" s="100"/>
      <c r="AF36" s="100"/>
      <c r="AG36" s="100"/>
      <c r="AH36" s="100"/>
      <c r="AI36" s="100"/>
      <c r="AJ36" s="101"/>
      <c r="AK36" s="99">
        <f>IF(A36="","",VLOOKUP(A36,'基本情報入力シート(加盟登録票）'!$A$20:$O$49,14,FALSE))</f>
        <v>0</v>
      </c>
      <c r="AL36" s="100"/>
      <c r="AM36" s="100"/>
      <c r="AN36" s="100"/>
      <c r="AO36" s="100"/>
      <c r="AP36" s="100"/>
      <c r="AQ36" s="100"/>
      <c r="AR36" s="100"/>
      <c r="AS36" s="101"/>
    </row>
    <row r="37" spans="1:45" s="52" customFormat="1" ht="19.5" customHeight="1">
      <c r="A37" s="110">
        <v>26</v>
      </c>
      <c r="B37" s="111"/>
      <c r="C37" s="104">
        <f>IF(A37="","",VLOOKUP(A37,'基本情報入力シート(加盟登録票）'!$A$20:$O$49,2,FALSE))</f>
        <v>0</v>
      </c>
      <c r="D37" s="105"/>
      <c r="E37" s="106"/>
      <c r="F37" s="104">
        <f>IF(A37="","",VLOOKUP(A37,'基本情報入力シート(加盟登録票）'!$A$20:$AW$49,3,FALSE))</f>
        <v>0</v>
      </c>
      <c r="G37" s="105"/>
      <c r="H37" s="105"/>
      <c r="I37" s="105"/>
      <c r="J37" s="106"/>
      <c r="K37" s="104">
        <f>IF(A37="","",VLOOKUP(A37,'基本情報入力シート(加盟登録票）'!$A$20:$O$49,4,FALSE))</f>
        <v>0</v>
      </c>
      <c r="L37" s="105"/>
      <c r="M37" s="105"/>
      <c r="N37" s="105"/>
      <c r="O37" s="105"/>
      <c r="P37" s="105"/>
      <c r="Q37" s="105"/>
      <c r="R37" s="105"/>
      <c r="S37" s="106"/>
      <c r="T37" s="107">
        <f>IF(A37="","",VLOOKUP(A37,'基本情報入力シート(加盟登録票）'!$A$20:$O$49,11,FALSE))</f>
        <v>115</v>
      </c>
      <c r="U37" s="108"/>
      <c r="V37" s="109"/>
      <c r="W37" s="104">
        <f>IF(A37="","",VLOOKUP(A37,'基本情報入力シート(加盟登録票）'!$A$20:$O$49,7,FALSE))</f>
        <v>0</v>
      </c>
      <c r="X37" s="105"/>
      <c r="Y37" s="106"/>
      <c r="Z37" s="104">
        <f>IF(A37="","",VLOOKUP(A37,'基本情報入力シート(加盟登録票）'!$A$20:$O$49,8,FALSE))</f>
        <v>0</v>
      </c>
      <c r="AA37" s="105"/>
      <c r="AB37" s="106"/>
      <c r="AC37" s="99">
        <f>IF(A37="","",VLOOKUP(A37,'基本情報入力シート(加盟登録票）'!$A$20:$O$49,12,FALSE))</f>
        <v>0</v>
      </c>
      <c r="AD37" s="100"/>
      <c r="AE37" s="100"/>
      <c r="AF37" s="100"/>
      <c r="AG37" s="100"/>
      <c r="AH37" s="100"/>
      <c r="AI37" s="100"/>
      <c r="AJ37" s="101"/>
      <c r="AK37" s="99">
        <f>IF(A37="","",VLOOKUP(A37,'基本情報入力シート(加盟登録票）'!$A$20:$O$49,14,FALSE))</f>
        <v>0</v>
      </c>
      <c r="AL37" s="100"/>
      <c r="AM37" s="100"/>
      <c r="AN37" s="100"/>
      <c r="AO37" s="100"/>
      <c r="AP37" s="100"/>
      <c r="AQ37" s="100"/>
      <c r="AR37" s="100"/>
      <c r="AS37" s="101"/>
    </row>
    <row r="38" spans="1:45" s="52" customFormat="1" ht="19.5" customHeight="1">
      <c r="A38" s="110">
        <v>27</v>
      </c>
      <c r="B38" s="111"/>
      <c r="C38" s="104">
        <f>IF(A38="","",VLOOKUP(A38,'基本情報入力シート(加盟登録票）'!$A$20:$O$49,2,FALSE))</f>
        <v>0</v>
      </c>
      <c r="D38" s="105"/>
      <c r="E38" s="106"/>
      <c r="F38" s="104">
        <f>IF(A38="","",VLOOKUP(A38,'基本情報入力シート(加盟登録票）'!$A$20:$AW$49,3,FALSE))</f>
        <v>0</v>
      </c>
      <c r="G38" s="105"/>
      <c r="H38" s="105"/>
      <c r="I38" s="105"/>
      <c r="J38" s="106"/>
      <c r="K38" s="104">
        <f>IF(A38="","",VLOOKUP(A38,'基本情報入力シート(加盟登録票）'!$A$20:$O$49,4,FALSE))</f>
        <v>0</v>
      </c>
      <c r="L38" s="105"/>
      <c r="M38" s="105"/>
      <c r="N38" s="105"/>
      <c r="O38" s="105"/>
      <c r="P38" s="105"/>
      <c r="Q38" s="105"/>
      <c r="R38" s="105"/>
      <c r="S38" s="106"/>
      <c r="T38" s="107">
        <f>IF(A38="","",VLOOKUP(A38,'基本情報入力シート(加盟登録票）'!$A$20:$O$49,11,FALSE))</f>
        <v>115</v>
      </c>
      <c r="U38" s="108"/>
      <c r="V38" s="109"/>
      <c r="W38" s="104">
        <f>IF(A38="","",VLOOKUP(A38,'基本情報入力シート(加盟登録票）'!$A$20:$O$49,7,FALSE))</f>
        <v>0</v>
      </c>
      <c r="X38" s="105"/>
      <c r="Y38" s="106"/>
      <c r="Z38" s="104">
        <f>IF(A38="","",VLOOKUP(A38,'基本情報入力シート(加盟登録票）'!$A$20:$O$49,8,FALSE))</f>
        <v>0</v>
      </c>
      <c r="AA38" s="105"/>
      <c r="AB38" s="106"/>
      <c r="AC38" s="99">
        <f>IF(A38="","",VLOOKUP(A38,'基本情報入力シート(加盟登録票）'!$A$20:$O$49,12,FALSE))</f>
        <v>0</v>
      </c>
      <c r="AD38" s="100"/>
      <c r="AE38" s="100"/>
      <c r="AF38" s="100"/>
      <c r="AG38" s="100"/>
      <c r="AH38" s="100"/>
      <c r="AI38" s="100"/>
      <c r="AJ38" s="101"/>
      <c r="AK38" s="99">
        <f>IF(A38="","",VLOOKUP(A38,'基本情報入力シート(加盟登録票）'!$A$20:$O$49,14,FALSE))</f>
        <v>0</v>
      </c>
      <c r="AL38" s="100"/>
      <c r="AM38" s="100"/>
      <c r="AN38" s="100"/>
      <c r="AO38" s="100"/>
      <c r="AP38" s="100"/>
      <c r="AQ38" s="100"/>
      <c r="AR38" s="100"/>
      <c r="AS38" s="101"/>
    </row>
    <row r="39" spans="1:45" s="52" customFormat="1" ht="19.5" customHeight="1">
      <c r="A39" s="110">
        <v>28</v>
      </c>
      <c r="B39" s="111"/>
      <c r="C39" s="104">
        <f>IF(A39="","",VLOOKUP(A39,'基本情報入力シート(加盟登録票）'!$A$20:$O$49,2,FALSE))</f>
        <v>0</v>
      </c>
      <c r="D39" s="105"/>
      <c r="E39" s="106"/>
      <c r="F39" s="104">
        <f>IF(A39="","",VLOOKUP(A39,'基本情報入力シート(加盟登録票）'!$A$20:$AW$49,3,FALSE))</f>
        <v>0</v>
      </c>
      <c r="G39" s="105"/>
      <c r="H39" s="105"/>
      <c r="I39" s="105"/>
      <c r="J39" s="106"/>
      <c r="K39" s="104">
        <f>IF(A39="","",VLOOKUP(A39,'基本情報入力シート(加盟登録票）'!$A$20:$O$49,4,FALSE))</f>
        <v>0</v>
      </c>
      <c r="L39" s="105"/>
      <c r="M39" s="105"/>
      <c r="N39" s="105"/>
      <c r="O39" s="105"/>
      <c r="P39" s="105"/>
      <c r="Q39" s="105"/>
      <c r="R39" s="105"/>
      <c r="S39" s="106"/>
      <c r="T39" s="107">
        <f>IF(A39="","",VLOOKUP(A39,'基本情報入力シート(加盟登録票）'!$A$20:$O$49,11,FALSE))</f>
        <v>115</v>
      </c>
      <c r="U39" s="108"/>
      <c r="V39" s="109"/>
      <c r="W39" s="104">
        <f>IF(A39="","",VLOOKUP(A39,'基本情報入力シート(加盟登録票）'!$A$20:$O$49,7,FALSE))</f>
        <v>0</v>
      </c>
      <c r="X39" s="105"/>
      <c r="Y39" s="106"/>
      <c r="Z39" s="104">
        <f>IF(A39="","",VLOOKUP(A39,'基本情報入力シート(加盟登録票）'!$A$20:$O$49,8,FALSE))</f>
        <v>0</v>
      </c>
      <c r="AA39" s="105"/>
      <c r="AB39" s="106"/>
      <c r="AC39" s="99">
        <f>IF(A39="","",VLOOKUP(A39,'基本情報入力シート(加盟登録票）'!$A$20:$O$49,12,FALSE))</f>
        <v>0</v>
      </c>
      <c r="AD39" s="100"/>
      <c r="AE39" s="100"/>
      <c r="AF39" s="100"/>
      <c r="AG39" s="100"/>
      <c r="AH39" s="100"/>
      <c r="AI39" s="100"/>
      <c r="AJ39" s="101"/>
      <c r="AK39" s="99">
        <f>IF(A39="","",VLOOKUP(A39,'基本情報入力シート(加盟登録票）'!$A$20:$O$49,14,FALSE))</f>
        <v>0</v>
      </c>
      <c r="AL39" s="100"/>
      <c r="AM39" s="100"/>
      <c r="AN39" s="100"/>
      <c r="AO39" s="100"/>
      <c r="AP39" s="100"/>
      <c r="AQ39" s="100"/>
      <c r="AR39" s="100"/>
      <c r="AS39" s="101"/>
    </row>
    <row r="40" spans="1:45" s="52" customFormat="1" ht="19.5" customHeight="1">
      <c r="A40" s="110">
        <v>29</v>
      </c>
      <c r="B40" s="111"/>
      <c r="C40" s="104">
        <f>IF(A40="","",VLOOKUP(A40,'基本情報入力シート(加盟登録票）'!$A$20:$O$49,2,FALSE))</f>
        <v>0</v>
      </c>
      <c r="D40" s="105"/>
      <c r="E40" s="106"/>
      <c r="F40" s="104">
        <f>IF(A40="","",VLOOKUP(A40,'基本情報入力シート(加盟登録票）'!$A$20:$AW$49,3,FALSE))</f>
        <v>0</v>
      </c>
      <c r="G40" s="105"/>
      <c r="H40" s="105"/>
      <c r="I40" s="105"/>
      <c r="J40" s="106"/>
      <c r="K40" s="104">
        <f>IF(A40="","",VLOOKUP(A40,'基本情報入力シート(加盟登録票）'!$A$20:$O$49,4,FALSE))</f>
        <v>0</v>
      </c>
      <c r="L40" s="105"/>
      <c r="M40" s="105"/>
      <c r="N40" s="105"/>
      <c r="O40" s="105"/>
      <c r="P40" s="105"/>
      <c r="Q40" s="105"/>
      <c r="R40" s="105"/>
      <c r="S40" s="106"/>
      <c r="T40" s="107">
        <f>IF(A40="","",VLOOKUP(A40,'基本情報入力シート(加盟登録票）'!$A$20:$O$49,11,FALSE))</f>
        <v>115</v>
      </c>
      <c r="U40" s="108"/>
      <c r="V40" s="109"/>
      <c r="W40" s="104">
        <f>IF(A40="","",VLOOKUP(A40,'基本情報入力シート(加盟登録票）'!$A$20:$O$49,7,FALSE))</f>
        <v>0</v>
      </c>
      <c r="X40" s="105"/>
      <c r="Y40" s="106"/>
      <c r="Z40" s="104">
        <f>IF(A40="","",VLOOKUP(A40,'基本情報入力シート(加盟登録票）'!$A$20:$O$49,8,FALSE))</f>
        <v>0</v>
      </c>
      <c r="AA40" s="105"/>
      <c r="AB40" s="106"/>
      <c r="AC40" s="99">
        <f>IF(A40="","",VLOOKUP(A40,'基本情報入力シート(加盟登録票）'!$A$20:$O$49,12,FALSE))</f>
        <v>0</v>
      </c>
      <c r="AD40" s="100"/>
      <c r="AE40" s="100"/>
      <c r="AF40" s="100"/>
      <c r="AG40" s="100"/>
      <c r="AH40" s="100"/>
      <c r="AI40" s="100"/>
      <c r="AJ40" s="101"/>
      <c r="AK40" s="99">
        <f>IF(A40="","",VLOOKUP(A40,'基本情報入力シート(加盟登録票）'!$A$20:$O$49,14,FALSE))</f>
        <v>0</v>
      </c>
      <c r="AL40" s="100"/>
      <c r="AM40" s="100"/>
      <c r="AN40" s="100"/>
      <c r="AO40" s="100"/>
      <c r="AP40" s="100"/>
      <c r="AQ40" s="100"/>
      <c r="AR40" s="100"/>
      <c r="AS40" s="101"/>
    </row>
    <row r="41" spans="1:45" s="52" customFormat="1" ht="19.5" customHeight="1">
      <c r="A41" s="110">
        <v>30</v>
      </c>
      <c r="B41" s="111"/>
      <c r="C41" s="104">
        <f>IF(A41="","",VLOOKUP(A41,'基本情報入力シート(加盟登録票）'!$A$20:$O$49,2,FALSE))</f>
        <v>0</v>
      </c>
      <c r="D41" s="105"/>
      <c r="E41" s="106"/>
      <c r="F41" s="104">
        <f>IF(A41="","",VLOOKUP(A41,'基本情報入力シート(加盟登録票）'!$A$20:$AW$49,3,FALSE))</f>
        <v>0</v>
      </c>
      <c r="G41" s="105"/>
      <c r="H41" s="105"/>
      <c r="I41" s="105"/>
      <c r="J41" s="106"/>
      <c r="K41" s="104">
        <f>IF(A41="","",VLOOKUP(A41,'基本情報入力シート(加盟登録票）'!$A$20:$O$49,4,FALSE))</f>
        <v>0</v>
      </c>
      <c r="L41" s="105"/>
      <c r="M41" s="105"/>
      <c r="N41" s="105"/>
      <c r="O41" s="105"/>
      <c r="P41" s="105"/>
      <c r="Q41" s="105"/>
      <c r="R41" s="105"/>
      <c r="S41" s="106"/>
      <c r="T41" s="107">
        <f>IF(A41="","",VLOOKUP(A41,'基本情報入力シート(加盟登録票）'!$A$20:$O$49,11,FALSE))</f>
        <v>115</v>
      </c>
      <c r="U41" s="108"/>
      <c r="V41" s="109"/>
      <c r="W41" s="104">
        <f>IF(A41="","",VLOOKUP(A41,'基本情報入力シート(加盟登録票）'!$A$20:$O$49,7,FALSE))</f>
        <v>0</v>
      </c>
      <c r="X41" s="105"/>
      <c r="Y41" s="106"/>
      <c r="Z41" s="104">
        <f>IF(A41="","",VLOOKUP(A41,'基本情報入力シート(加盟登録票）'!$A$20:$O$49,8,FALSE))</f>
        <v>0</v>
      </c>
      <c r="AA41" s="105"/>
      <c r="AB41" s="106"/>
      <c r="AC41" s="99">
        <f>IF(A41="","",VLOOKUP(A41,'基本情報入力シート(加盟登録票）'!$A$20:$O$49,12,FALSE))</f>
        <v>0</v>
      </c>
      <c r="AD41" s="100"/>
      <c r="AE41" s="100"/>
      <c r="AF41" s="100"/>
      <c r="AG41" s="100"/>
      <c r="AH41" s="100"/>
      <c r="AI41" s="100"/>
      <c r="AJ41" s="101"/>
      <c r="AK41" s="99">
        <f>IF(A41="","",VLOOKUP(A41,'基本情報入力シート(加盟登録票）'!$A$20:$O$49,14,FALSE))</f>
        <v>0</v>
      </c>
      <c r="AL41" s="100"/>
      <c r="AM41" s="100"/>
      <c r="AN41" s="100"/>
      <c r="AO41" s="100"/>
      <c r="AP41" s="100"/>
      <c r="AQ41" s="100"/>
      <c r="AR41" s="100"/>
      <c r="AS41" s="101"/>
    </row>
    <row r="42" spans="1:45" s="52" customFormat="1" ht="19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6"/>
      <c r="AD42" s="56"/>
      <c r="AE42" s="56"/>
      <c r="AF42" s="56"/>
      <c r="AG42" s="56"/>
      <c r="AH42" s="56"/>
      <c r="AI42" s="56"/>
      <c r="AJ42" s="56"/>
      <c r="AK42" s="57"/>
      <c r="AL42" s="57"/>
      <c r="AM42" s="57"/>
      <c r="AN42" s="57"/>
      <c r="AO42" s="57"/>
      <c r="AP42" s="57"/>
      <c r="AQ42" s="57"/>
      <c r="AR42" s="57"/>
      <c r="AS42" s="57"/>
    </row>
    <row r="43" spans="1:45" s="52" customFormat="1" ht="19.5" customHeight="1">
      <c r="A43" s="141" t="s">
        <v>63</v>
      </c>
      <c r="B43" s="142"/>
      <c r="C43" s="142"/>
      <c r="D43" s="142"/>
      <c r="E43" s="142"/>
      <c r="F43" s="142"/>
      <c r="G43" s="142"/>
      <c r="H43" s="142"/>
      <c r="I43" s="143"/>
      <c r="J43" s="110" t="s">
        <v>69</v>
      </c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1"/>
      <c r="AB43" s="110" t="s">
        <v>65</v>
      </c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1"/>
    </row>
    <row r="44" spans="1:45" s="52" customFormat="1" ht="19.5" customHeight="1" thickBot="1">
      <c r="A44" s="144"/>
      <c r="B44" s="145"/>
      <c r="C44" s="145"/>
      <c r="D44" s="145"/>
      <c r="E44" s="145"/>
      <c r="F44" s="145"/>
      <c r="G44" s="145"/>
      <c r="H44" s="145"/>
      <c r="I44" s="146"/>
      <c r="J44" s="132" t="s">
        <v>16</v>
      </c>
      <c r="K44" s="133"/>
      <c r="L44" s="133"/>
      <c r="M44" s="133"/>
      <c r="N44" s="133"/>
      <c r="O44" s="133"/>
      <c r="P44" s="133"/>
      <c r="Q44" s="133"/>
      <c r="R44" s="134"/>
      <c r="S44" s="132" t="s">
        <v>17</v>
      </c>
      <c r="T44" s="133"/>
      <c r="U44" s="133"/>
      <c r="V44" s="133"/>
      <c r="W44" s="133"/>
      <c r="X44" s="133"/>
      <c r="Y44" s="133"/>
      <c r="Z44" s="133"/>
      <c r="AA44" s="134"/>
      <c r="AB44" s="132" t="s">
        <v>16</v>
      </c>
      <c r="AC44" s="133"/>
      <c r="AD44" s="133"/>
      <c r="AE44" s="133"/>
      <c r="AF44" s="133"/>
      <c r="AG44" s="133"/>
      <c r="AH44" s="133"/>
      <c r="AI44" s="133"/>
      <c r="AJ44" s="134"/>
      <c r="AK44" s="132" t="s">
        <v>17</v>
      </c>
      <c r="AL44" s="133"/>
      <c r="AM44" s="133"/>
      <c r="AN44" s="133"/>
      <c r="AO44" s="133"/>
      <c r="AP44" s="133"/>
      <c r="AQ44" s="133"/>
      <c r="AR44" s="133"/>
      <c r="AS44" s="134"/>
    </row>
    <row r="45" spans="1:45" s="52" customFormat="1" ht="19.5" customHeight="1" thickTop="1">
      <c r="A45" s="135" t="s">
        <v>66</v>
      </c>
      <c r="B45" s="136"/>
      <c r="C45" s="136"/>
      <c r="D45" s="136"/>
      <c r="E45" s="136"/>
      <c r="F45" s="136"/>
      <c r="G45" s="136"/>
      <c r="H45" s="136"/>
      <c r="I45" s="137"/>
      <c r="J45" s="129">
        <f>'基本情報入力シート(加盟登録票）'!L14</f>
        <v>0</v>
      </c>
      <c r="K45" s="130"/>
      <c r="L45" s="130"/>
      <c r="M45" s="130"/>
      <c r="N45" s="130"/>
      <c r="O45" s="130"/>
      <c r="P45" s="130"/>
      <c r="Q45" s="130"/>
      <c r="R45" s="131"/>
      <c r="S45" s="129">
        <f>'基本情報入力シート(加盟登録票）'!M14</f>
        <v>0</v>
      </c>
      <c r="T45" s="130"/>
      <c r="U45" s="130"/>
      <c r="V45" s="130"/>
      <c r="W45" s="130"/>
      <c r="X45" s="130"/>
      <c r="Y45" s="130"/>
      <c r="Z45" s="130"/>
      <c r="AA45" s="131"/>
      <c r="AB45" s="129">
        <f>'基本情報入力シート(加盟登録票）'!N14</f>
        <v>0</v>
      </c>
      <c r="AC45" s="130"/>
      <c r="AD45" s="130"/>
      <c r="AE45" s="130"/>
      <c r="AF45" s="130"/>
      <c r="AG45" s="130"/>
      <c r="AH45" s="130"/>
      <c r="AI45" s="130"/>
      <c r="AJ45" s="131"/>
      <c r="AK45" s="129">
        <f>'基本情報入力シート(加盟登録票）'!O14</f>
        <v>0</v>
      </c>
      <c r="AL45" s="130"/>
      <c r="AM45" s="130"/>
      <c r="AN45" s="130"/>
      <c r="AO45" s="130"/>
      <c r="AP45" s="130"/>
      <c r="AQ45" s="130"/>
      <c r="AR45" s="130"/>
      <c r="AS45" s="131"/>
    </row>
    <row r="46" spans="1:45" s="52" customFormat="1" ht="19.5" customHeight="1">
      <c r="A46" s="138" t="s">
        <v>67</v>
      </c>
      <c r="B46" s="139"/>
      <c r="C46" s="139"/>
      <c r="D46" s="139"/>
      <c r="E46" s="139"/>
      <c r="F46" s="139"/>
      <c r="G46" s="139"/>
      <c r="H46" s="139"/>
      <c r="I46" s="140"/>
      <c r="J46" s="129">
        <f>'基本情報入力シート(加盟登録票）'!L15</f>
        <v>0</v>
      </c>
      <c r="K46" s="130"/>
      <c r="L46" s="130"/>
      <c r="M46" s="130"/>
      <c r="N46" s="130"/>
      <c r="O46" s="130"/>
      <c r="P46" s="130"/>
      <c r="Q46" s="130"/>
      <c r="R46" s="131"/>
      <c r="S46" s="129">
        <f>'基本情報入力シート(加盟登録票）'!M15</f>
        <v>0</v>
      </c>
      <c r="T46" s="130"/>
      <c r="U46" s="130"/>
      <c r="V46" s="130"/>
      <c r="W46" s="130"/>
      <c r="X46" s="130"/>
      <c r="Y46" s="130"/>
      <c r="Z46" s="130"/>
      <c r="AA46" s="131"/>
      <c r="AB46" s="129">
        <f>'基本情報入力シート(加盟登録票）'!N15</f>
        <v>0</v>
      </c>
      <c r="AC46" s="130"/>
      <c r="AD46" s="130"/>
      <c r="AE46" s="130"/>
      <c r="AF46" s="130"/>
      <c r="AG46" s="130"/>
      <c r="AH46" s="130"/>
      <c r="AI46" s="130"/>
      <c r="AJ46" s="131"/>
      <c r="AK46" s="129">
        <f>'基本情報入力シート(加盟登録票）'!O15</f>
        <v>0</v>
      </c>
      <c r="AL46" s="130"/>
      <c r="AM46" s="130"/>
      <c r="AN46" s="130"/>
      <c r="AO46" s="130"/>
      <c r="AP46" s="130"/>
      <c r="AQ46" s="130"/>
      <c r="AR46" s="130"/>
      <c r="AS46" s="131"/>
    </row>
    <row r="47" spans="1:45" s="52" customFormat="1" ht="19.5" customHeight="1">
      <c r="A47" s="138" t="s">
        <v>68</v>
      </c>
      <c r="B47" s="139"/>
      <c r="C47" s="139"/>
      <c r="D47" s="139"/>
      <c r="E47" s="139"/>
      <c r="F47" s="139"/>
      <c r="G47" s="139"/>
      <c r="H47" s="139"/>
      <c r="I47" s="140"/>
      <c r="J47" s="129">
        <f>'基本情報入力シート(加盟登録票）'!L16</f>
        <v>0</v>
      </c>
      <c r="K47" s="130"/>
      <c r="L47" s="130"/>
      <c r="M47" s="130"/>
      <c r="N47" s="130"/>
      <c r="O47" s="130"/>
      <c r="P47" s="130"/>
      <c r="Q47" s="130"/>
      <c r="R47" s="131"/>
      <c r="S47" s="129">
        <f>'基本情報入力シート(加盟登録票）'!M16</f>
        <v>0</v>
      </c>
      <c r="T47" s="130"/>
      <c r="U47" s="130"/>
      <c r="V47" s="130"/>
      <c r="W47" s="130"/>
      <c r="X47" s="130"/>
      <c r="Y47" s="130"/>
      <c r="Z47" s="130"/>
      <c r="AA47" s="131"/>
      <c r="AB47" s="129">
        <f>'基本情報入力シート(加盟登録票）'!N16</f>
        <v>0</v>
      </c>
      <c r="AC47" s="130"/>
      <c r="AD47" s="130"/>
      <c r="AE47" s="130"/>
      <c r="AF47" s="130"/>
      <c r="AG47" s="130"/>
      <c r="AH47" s="130"/>
      <c r="AI47" s="130"/>
      <c r="AJ47" s="131"/>
      <c r="AK47" s="129">
        <f>'基本情報入力シート(加盟登録票）'!O16</f>
        <v>0</v>
      </c>
      <c r="AL47" s="130"/>
      <c r="AM47" s="130"/>
      <c r="AN47" s="130"/>
      <c r="AO47" s="130"/>
      <c r="AP47" s="130"/>
      <c r="AQ47" s="130"/>
      <c r="AR47" s="130"/>
      <c r="AS47" s="131"/>
    </row>
    <row r="48" spans="1:45" s="52" customFormat="1" ht="1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</row>
    <row r="49" spans="1:45" ht="16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</row>
    <row r="50" spans="1:45" ht="16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</row>
    <row r="51" spans="1:45" ht="16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</row>
    <row r="52" spans="1:45" ht="16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1:45" ht="16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1:45" ht="16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</row>
    <row r="55" spans="1:45" ht="16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</row>
    <row r="56" spans="1:45" ht="16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</row>
    <row r="57" spans="1:45" ht="16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</row>
    <row r="58" spans="1:45" ht="16.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</row>
    <row r="59" spans="1:45" ht="16.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</row>
    <row r="60" spans="1:45" ht="16.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1:45" ht="16.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</row>
    <row r="62" spans="1:45" ht="16.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45" ht="16.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</row>
    <row r="64" spans="1:45" ht="16.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</row>
    <row r="65" spans="1:45" ht="16.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</row>
    <row r="66" spans="1:45" ht="16.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</row>
    <row r="67" spans="1:45" ht="16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</row>
    <row r="68" spans="1:45" ht="16.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</row>
    <row r="69" spans="1:45" ht="16.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</row>
    <row r="70" spans="1:45" ht="16.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45" ht="16.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45" ht="16.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45" ht="16.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45" ht="16.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45" ht="16.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45" ht="16.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45" ht="16.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45" ht="16.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45" ht="16.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45" ht="16.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45" ht="16.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45" ht="16.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45" ht="16.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45" ht="16.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45" ht="16.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45" ht="16.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45" ht="16.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45" ht="16.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45" ht="16.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45" ht="16.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45" ht="16.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45" ht="16.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45" ht="16.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45" ht="16.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45" ht="16.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45" ht="16.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45" ht="16.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45" ht="16.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45" ht="16.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45" ht="16.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</sheetData>
  <sheetProtection/>
  <mergeCells count="328">
    <mergeCell ref="Z13:AB13"/>
    <mergeCell ref="AK12:AS12"/>
    <mergeCell ref="AK24:AS24"/>
    <mergeCell ref="AK25:AS25"/>
    <mergeCell ref="AK33:AS33"/>
    <mergeCell ref="AK22:AS22"/>
    <mergeCell ref="AK23:AS23"/>
    <mergeCell ref="AC21:AJ21"/>
    <mergeCell ref="Z12:AB12"/>
    <mergeCell ref="Z15:AB15"/>
    <mergeCell ref="AK34:AS34"/>
    <mergeCell ref="AK35:AS35"/>
    <mergeCell ref="AK16:AS16"/>
    <mergeCell ref="AK17:AS17"/>
    <mergeCell ref="AK18:AS18"/>
    <mergeCell ref="AK19:AS19"/>
    <mergeCell ref="AK20:AS20"/>
    <mergeCell ref="AK21:AS21"/>
    <mergeCell ref="AK29:AS29"/>
    <mergeCell ref="AK27:AS27"/>
    <mergeCell ref="K38:S38"/>
    <mergeCell ref="K23:S23"/>
    <mergeCell ref="K24:S24"/>
    <mergeCell ref="K25:S25"/>
    <mergeCell ref="K33:S33"/>
    <mergeCell ref="K19:S19"/>
    <mergeCell ref="K20:S20"/>
    <mergeCell ref="K21:S21"/>
    <mergeCell ref="K34:S34"/>
    <mergeCell ref="K35:S35"/>
    <mergeCell ref="A1:AS1"/>
    <mergeCell ref="A6:E6"/>
    <mergeCell ref="AI6:AJ6"/>
    <mergeCell ref="AK6:AS6"/>
    <mergeCell ref="T11:V11"/>
    <mergeCell ref="K11:S11"/>
    <mergeCell ref="F7:L8"/>
    <mergeCell ref="M7:N8"/>
    <mergeCell ref="Z11:AB11"/>
    <mergeCell ref="AK11:AS11"/>
    <mergeCell ref="AP3:AQ3"/>
    <mergeCell ref="AL3:AM3"/>
    <mergeCell ref="AG3:AI3"/>
    <mergeCell ref="K12:S12"/>
    <mergeCell ref="F11:J11"/>
    <mergeCell ref="F4:L4"/>
    <mergeCell ref="AC11:AJ11"/>
    <mergeCell ref="W11:Y11"/>
    <mergeCell ref="AK7:AS7"/>
    <mergeCell ref="AD4:AS4"/>
    <mergeCell ref="A39:B39"/>
    <mergeCell ref="A41:B41"/>
    <mergeCell ref="A34:B34"/>
    <mergeCell ref="A38:B38"/>
    <mergeCell ref="A20:B20"/>
    <mergeCell ref="A21:B21"/>
    <mergeCell ref="A36:B36"/>
    <mergeCell ref="A37:B37"/>
    <mergeCell ref="A24:B24"/>
    <mergeCell ref="A25:B25"/>
    <mergeCell ref="A5:E5"/>
    <mergeCell ref="A16:B16"/>
    <mergeCell ref="A7:E8"/>
    <mergeCell ref="A11:B11"/>
    <mergeCell ref="A19:B19"/>
    <mergeCell ref="C17:E17"/>
    <mergeCell ref="A12:B12"/>
    <mergeCell ref="A13:B13"/>
    <mergeCell ref="A14:B14"/>
    <mergeCell ref="C14:E14"/>
    <mergeCell ref="F14:J14"/>
    <mergeCell ref="A33:B33"/>
    <mergeCell ref="A17:B17"/>
    <mergeCell ref="A18:B18"/>
    <mergeCell ref="A9:E9"/>
    <mergeCell ref="K17:S17"/>
    <mergeCell ref="K18:S18"/>
    <mergeCell ref="C11:E11"/>
    <mergeCell ref="A15:B15"/>
    <mergeCell ref="A22:B22"/>
    <mergeCell ref="A23:B23"/>
    <mergeCell ref="A35:B35"/>
    <mergeCell ref="C25:E25"/>
    <mergeCell ref="K22:S22"/>
    <mergeCell ref="F16:J16"/>
    <mergeCell ref="F17:J17"/>
    <mergeCell ref="C18:E18"/>
    <mergeCell ref="F18:J18"/>
    <mergeCell ref="C21:E21"/>
    <mergeCell ref="F21:J21"/>
    <mergeCell ref="F12:J12"/>
    <mergeCell ref="C13:E13"/>
    <mergeCell ref="F13:J13"/>
    <mergeCell ref="C12:E12"/>
    <mergeCell ref="T13:V13"/>
    <mergeCell ref="W13:Y13"/>
    <mergeCell ref="K13:S13"/>
    <mergeCell ref="T12:V12"/>
    <mergeCell ref="W12:Y12"/>
    <mergeCell ref="T16:V16"/>
    <mergeCell ref="W16:Y16"/>
    <mergeCell ref="Z16:AB16"/>
    <mergeCell ref="K14:S14"/>
    <mergeCell ref="K16:S16"/>
    <mergeCell ref="Z14:AB14"/>
    <mergeCell ref="T15:V15"/>
    <mergeCell ref="W15:Y15"/>
    <mergeCell ref="F15:J15"/>
    <mergeCell ref="C16:E16"/>
    <mergeCell ref="K15:S15"/>
    <mergeCell ref="C24:E24"/>
    <mergeCell ref="F24:J24"/>
    <mergeCell ref="C19:E19"/>
    <mergeCell ref="F19:J19"/>
    <mergeCell ref="C20:E20"/>
    <mergeCell ref="F20:J20"/>
    <mergeCell ref="C15:E15"/>
    <mergeCell ref="C22:E22"/>
    <mergeCell ref="F22:J22"/>
    <mergeCell ref="C23:E23"/>
    <mergeCell ref="F23:J23"/>
    <mergeCell ref="C38:E38"/>
    <mergeCell ref="F38:J38"/>
    <mergeCell ref="F25:J25"/>
    <mergeCell ref="C33:E33"/>
    <mergeCell ref="F33:J33"/>
    <mergeCell ref="C34:E34"/>
    <mergeCell ref="F34:J34"/>
    <mergeCell ref="C35:E35"/>
    <mergeCell ref="F35:J35"/>
    <mergeCell ref="K36:S36"/>
    <mergeCell ref="C36:E36"/>
    <mergeCell ref="F36:J36"/>
    <mergeCell ref="C37:E37"/>
    <mergeCell ref="F37:J37"/>
    <mergeCell ref="K37:S37"/>
    <mergeCell ref="W20:Y20"/>
    <mergeCell ref="Z20:AB20"/>
    <mergeCell ref="T17:V17"/>
    <mergeCell ref="W17:Y17"/>
    <mergeCell ref="Z17:AB17"/>
    <mergeCell ref="T18:V18"/>
    <mergeCell ref="W18:Y18"/>
    <mergeCell ref="Z18:AB18"/>
    <mergeCell ref="T21:V21"/>
    <mergeCell ref="W21:Y21"/>
    <mergeCell ref="Z21:AB21"/>
    <mergeCell ref="T22:V22"/>
    <mergeCell ref="W22:Y22"/>
    <mergeCell ref="Z22:AB22"/>
    <mergeCell ref="T23:V23"/>
    <mergeCell ref="W23:Y23"/>
    <mergeCell ref="Z23:AB23"/>
    <mergeCell ref="T24:V24"/>
    <mergeCell ref="W24:Y24"/>
    <mergeCell ref="Z24:AB24"/>
    <mergeCell ref="T25:V25"/>
    <mergeCell ref="W25:Y25"/>
    <mergeCell ref="Z25:AB25"/>
    <mergeCell ref="T33:V33"/>
    <mergeCell ref="W33:Y33"/>
    <mergeCell ref="Z33:AB33"/>
    <mergeCell ref="W28:Y28"/>
    <mergeCell ref="Z28:AB28"/>
    <mergeCell ref="W31:Y31"/>
    <mergeCell ref="W32:Y32"/>
    <mergeCell ref="Z36:AB36"/>
    <mergeCell ref="T37:V37"/>
    <mergeCell ref="W37:Y37"/>
    <mergeCell ref="Z37:AB37"/>
    <mergeCell ref="T34:V34"/>
    <mergeCell ref="W34:Y34"/>
    <mergeCell ref="Z34:AB34"/>
    <mergeCell ref="T35:V35"/>
    <mergeCell ref="W35:Y35"/>
    <mergeCell ref="Z35:AB35"/>
    <mergeCell ref="AC34:AJ34"/>
    <mergeCell ref="AC24:AJ24"/>
    <mergeCell ref="AC25:AJ25"/>
    <mergeCell ref="AC33:AJ33"/>
    <mergeCell ref="AC35:AJ35"/>
    <mergeCell ref="T38:V38"/>
    <mergeCell ref="W38:Y38"/>
    <mergeCell ref="Z38:AB38"/>
    <mergeCell ref="T36:V36"/>
    <mergeCell ref="W36:Y36"/>
    <mergeCell ref="AB43:AS43"/>
    <mergeCell ref="AK13:AS13"/>
    <mergeCell ref="AK14:AS14"/>
    <mergeCell ref="AK15:AS15"/>
    <mergeCell ref="T41:V41"/>
    <mergeCell ref="W41:Y41"/>
    <mergeCell ref="Z41:AB41"/>
    <mergeCell ref="AC22:AJ22"/>
    <mergeCell ref="AC37:AJ37"/>
    <mergeCell ref="AC23:AJ23"/>
    <mergeCell ref="T39:V39"/>
    <mergeCell ref="W39:Y39"/>
    <mergeCell ref="Z39:AB39"/>
    <mergeCell ref="C41:E41"/>
    <mergeCell ref="F41:J41"/>
    <mergeCell ref="K39:S39"/>
    <mergeCell ref="K41:S41"/>
    <mergeCell ref="C39:E39"/>
    <mergeCell ref="F39:J39"/>
    <mergeCell ref="W40:Y40"/>
    <mergeCell ref="AC36:AJ36"/>
    <mergeCell ref="AC38:AJ38"/>
    <mergeCell ref="AC39:AJ39"/>
    <mergeCell ref="AC41:AJ41"/>
    <mergeCell ref="AK41:AS41"/>
    <mergeCell ref="AK36:AS36"/>
    <mergeCell ref="AK39:AS39"/>
    <mergeCell ref="AK37:AS37"/>
    <mergeCell ref="AK38:AS38"/>
    <mergeCell ref="AC18:AJ18"/>
    <mergeCell ref="AC19:AJ19"/>
    <mergeCell ref="AC12:AJ12"/>
    <mergeCell ref="AC13:AJ13"/>
    <mergeCell ref="AC14:AJ14"/>
    <mergeCell ref="AC15:AJ15"/>
    <mergeCell ref="A4:E4"/>
    <mergeCell ref="AC16:AJ16"/>
    <mergeCell ref="AC17:AJ17"/>
    <mergeCell ref="AC20:AJ20"/>
    <mergeCell ref="T19:V19"/>
    <mergeCell ref="W19:Y19"/>
    <mergeCell ref="Z19:AB19"/>
    <mergeCell ref="T20:V20"/>
    <mergeCell ref="T14:V14"/>
    <mergeCell ref="W14:Y14"/>
    <mergeCell ref="A45:I45"/>
    <mergeCell ref="A46:I46"/>
    <mergeCell ref="A47:I47"/>
    <mergeCell ref="J43:AA43"/>
    <mergeCell ref="A43:I44"/>
    <mergeCell ref="J44:R44"/>
    <mergeCell ref="S44:AA44"/>
    <mergeCell ref="AB44:AJ44"/>
    <mergeCell ref="AK44:AS44"/>
    <mergeCell ref="J45:R45"/>
    <mergeCell ref="S45:AA45"/>
    <mergeCell ref="AB45:AJ45"/>
    <mergeCell ref="AK45:AS45"/>
    <mergeCell ref="AK46:AS46"/>
    <mergeCell ref="AB46:AJ46"/>
    <mergeCell ref="S46:AA46"/>
    <mergeCell ref="J46:R46"/>
    <mergeCell ref="J47:R47"/>
    <mergeCell ref="S47:AA47"/>
    <mergeCell ref="AB47:AJ47"/>
    <mergeCell ref="AK47:AS47"/>
    <mergeCell ref="U9:AD9"/>
    <mergeCell ref="P9:T9"/>
    <mergeCell ref="AJ9:AS9"/>
    <mergeCell ref="AE9:AI9"/>
    <mergeCell ref="F5:AS5"/>
    <mergeCell ref="O7:AH8"/>
    <mergeCell ref="AI8:AJ8"/>
    <mergeCell ref="AK8:AS8"/>
    <mergeCell ref="AI7:AJ7"/>
    <mergeCell ref="F9:O9"/>
    <mergeCell ref="A27:B27"/>
    <mergeCell ref="A28:B28"/>
    <mergeCell ref="A29:B29"/>
    <mergeCell ref="A30:B30"/>
    <mergeCell ref="A31:B31"/>
    <mergeCell ref="A32:B32"/>
    <mergeCell ref="A26:B26"/>
    <mergeCell ref="A40:B40"/>
    <mergeCell ref="C40:E40"/>
    <mergeCell ref="F40:J40"/>
    <mergeCell ref="K40:S40"/>
    <mergeCell ref="T40:V40"/>
    <mergeCell ref="C28:E28"/>
    <mergeCell ref="F28:J28"/>
    <mergeCell ref="K28:S28"/>
    <mergeCell ref="T28:V28"/>
    <mergeCell ref="Z40:AB40"/>
    <mergeCell ref="AC40:AJ40"/>
    <mergeCell ref="AK40:AS40"/>
    <mergeCell ref="C32:E32"/>
    <mergeCell ref="C26:E26"/>
    <mergeCell ref="F26:J26"/>
    <mergeCell ref="K26:S26"/>
    <mergeCell ref="T26:V26"/>
    <mergeCell ref="W26:Y26"/>
    <mergeCell ref="W30:Y30"/>
    <mergeCell ref="AC26:AJ26"/>
    <mergeCell ref="AK26:AS26"/>
    <mergeCell ref="C27:E27"/>
    <mergeCell ref="F27:J27"/>
    <mergeCell ref="K27:S27"/>
    <mergeCell ref="T27:V27"/>
    <mergeCell ref="W27:Y27"/>
    <mergeCell ref="Z27:AB27"/>
    <mergeCell ref="AC27:AJ27"/>
    <mergeCell ref="Z26:AB26"/>
    <mergeCell ref="T32:V32"/>
    <mergeCell ref="AC28:AJ28"/>
    <mergeCell ref="AK28:AS28"/>
    <mergeCell ref="C29:E29"/>
    <mergeCell ref="C30:E30"/>
    <mergeCell ref="C31:E31"/>
    <mergeCell ref="F29:J29"/>
    <mergeCell ref="F30:J30"/>
    <mergeCell ref="F31:J31"/>
    <mergeCell ref="W29:Y29"/>
    <mergeCell ref="AC31:AJ31"/>
    <mergeCell ref="AC32:AJ32"/>
    <mergeCell ref="F32:J32"/>
    <mergeCell ref="K29:S29"/>
    <mergeCell ref="K30:S30"/>
    <mergeCell ref="K31:S31"/>
    <mergeCell ref="K32:S32"/>
    <mergeCell ref="T29:V29"/>
    <mergeCell ref="T30:V30"/>
    <mergeCell ref="T31:V31"/>
    <mergeCell ref="AK30:AS30"/>
    <mergeCell ref="AK31:AS31"/>
    <mergeCell ref="AK32:AS32"/>
    <mergeCell ref="F6:Q6"/>
    <mergeCell ref="Z29:AB29"/>
    <mergeCell ref="Z30:AB30"/>
    <mergeCell ref="Z31:AB31"/>
    <mergeCell ref="Z32:AB32"/>
    <mergeCell ref="AC29:AJ29"/>
    <mergeCell ref="AC30:AJ30"/>
  </mergeCells>
  <printOptions horizontalCentered="1"/>
  <pageMargins left="0.39000000000000007" right="0.39000000000000007" top="0.1931496062992126" bottom="0.1931496062992126" header="0.11314960629921259" footer="0.11314960629921259"/>
  <pageSetup horizontalDpi="300" verticalDpi="300" orientation="portrait" paperSize="9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showZeros="0" zoomScale="60" zoomScaleNormal="60" workbookViewId="0" topLeftCell="A1">
      <selection activeCell="B6" sqref="B6:D6"/>
    </sheetView>
  </sheetViews>
  <sheetFormatPr defaultColWidth="8.875" defaultRowHeight="13.5"/>
  <cols>
    <col min="1" max="1" width="5.375" style="0" customWidth="1"/>
    <col min="2" max="2" width="5.50390625" style="0" customWidth="1"/>
    <col min="3" max="3" width="7.00390625" style="0" customWidth="1"/>
    <col min="4" max="6" width="19.50390625" style="0" customWidth="1"/>
    <col min="7" max="9" width="6.625" style="0" customWidth="1"/>
    <col min="10" max="10" width="7.875" style="0" customWidth="1"/>
    <col min="11" max="11" width="2.625" style="0" customWidth="1"/>
    <col min="12" max="13" width="8.00390625" style="0" customWidth="1"/>
    <col min="14" max="21" width="6.625" style="0" customWidth="1"/>
    <col min="22" max="22" width="6.50390625" style="0" customWidth="1"/>
  </cols>
  <sheetData>
    <row r="1" spans="2:22" ht="37.5" customHeight="1">
      <c r="B1" s="222" t="s">
        <v>2</v>
      </c>
      <c r="C1" s="223"/>
      <c r="D1" s="224"/>
      <c r="N1" s="36" t="s">
        <v>6</v>
      </c>
      <c r="O1" s="46"/>
      <c r="P1" s="190">
        <v>2015</v>
      </c>
      <c r="Q1" s="190"/>
      <c r="R1" s="96" t="s">
        <v>44</v>
      </c>
      <c r="S1" s="97"/>
      <c r="T1" s="97" t="s">
        <v>3</v>
      </c>
      <c r="U1" s="98"/>
      <c r="V1" s="97" t="s">
        <v>4</v>
      </c>
    </row>
    <row r="2" spans="2:22" ht="37.5" customHeight="1">
      <c r="B2" s="225"/>
      <c r="C2" s="226"/>
      <c r="D2" s="227"/>
      <c r="N2" s="47" t="s">
        <v>5</v>
      </c>
      <c r="O2" s="48"/>
      <c r="P2" s="191"/>
      <c r="Q2" s="191"/>
      <c r="R2" s="191"/>
      <c r="S2" s="191"/>
      <c r="T2" s="191"/>
      <c r="U2" s="191"/>
      <c r="V2" s="191"/>
    </row>
    <row r="3" spans="2:22" ht="37.5" customHeight="1">
      <c r="B3" s="1"/>
      <c r="C3" s="4"/>
      <c r="D3" s="4"/>
      <c r="N3" s="47" t="s">
        <v>25</v>
      </c>
      <c r="O3" s="48"/>
      <c r="P3" s="191"/>
      <c r="Q3" s="191"/>
      <c r="R3" s="191"/>
      <c r="S3" s="191"/>
      <c r="T3" s="191"/>
      <c r="U3" s="191"/>
      <c r="V3" s="191"/>
    </row>
    <row r="4" spans="2:22" ht="37.5" customHeight="1">
      <c r="B4" s="2"/>
      <c r="C4" s="2"/>
      <c r="D4" s="234" t="s">
        <v>99</v>
      </c>
      <c r="E4" s="234"/>
      <c r="F4" s="234"/>
      <c r="G4" s="234"/>
      <c r="H4" s="234"/>
      <c r="I4" s="234"/>
      <c r="J4" s="234"/>
      <c r="K4" s="234"/>
      <c r="L4" s="234"/>
      <c r="M4" s="234"/>
      <c r="N4" s="235" t="str">
        <f>'基本情報入力シート(加盟登録票）'!J1</f>
        <v>( O-40 ・ O-50 ）</v>
      </c>
      <c r="O4" s="235"/>
      <c r="P4" s="235"/>
      <c r="Q4" s="235"/>
      <c r="R4" s="235"/>
      <c r="S4" s="235"/>
      <c r="T4" s="235"/>
      <c r="U4" s="235"/>
      <c r="V4" s="235"/>
    </row>
    <row r="5" spans="2:22" ht="37.5" customHeight="1">
      <c r="B5" s="2"/>
      <c r="C5" s="2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2:19" ht="47.25" customHeight="1">
      <c r="B6" s="213" t="s">
        <v>7</v>
      </c>
      <c r="C6" s="213"/>
      <c r="D6" s="213"/>
      <c r="E6" s="196">
        <f>'基本情報入力シート(加盟登録票）'!C4</f>
        <v>0</v>
      </c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</row>
    <row r="7" spans="2:19" ht="20.25" customHeight="1" thickBot="1">
      <c r="B7" s="13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4"/>
      <c r="S7" s="14"/>
    </row>
    <row r="8" spans="2:22" ht="41.25" customHeight="1">
      <c r="B8" s="236" t="s">
        <v>8</v>
      </c>
      <c r="C8" s="238" t="s">
        <v>96</v>
      </c>
      <c r="D8" s="197" t="s">
        <v>9</v>
      </c>
      <c r="E8" s="174" t="s">
        <v>46</v>
      </c>
      <c r="F8" s="199" t="s">
        <v>43</v>
      </c>
      <c r="G8" s="218" t="s">
        <v>10</v>
      </c>
      <c r="H8" s="218"/>
      <c r="I8" s="218"/>
      <c r="J8" s="219"/>
      <c r="K8" s="3"/>
      <c r="L8" s="202" t="s">
        <v>12</v>
      </c>
      <c r="M8" s="203"/>
      <c r="N8" s="230" t="s">
        <v>13</v>
      </c>
      <c r="O8" s="230"/>
      <c r="P8" s="230"/>
      <c r="Q8" s="230"/>
      <c r="R8" s="230"/>
      <c r="S8" s="230"/>
      <c r="T8" s="230"/>
      <c r="U8" s="230"/>
      <c r="V8" s="228" t="s">
        <v>14</v>
      </c>
    </row>
    <row r="9" spans="2:22" ht="41.25" customHeight="1" thickBot="1">
      <c r="B9" s="237"/>
      <c r="C9" s="239"/>
      <c r="D9" s="198"/>
      <c r="E9" s="175"/>
      <c r="F9" s="200"/>
      <c r="G9" s="27" t="s">
        <v>87</v>
      </c>
      <c r="H9" s="28" t="s">
        <v>58</v>
      </c>
      <c r="I9" s="28" t="s">
        <v>11</v>
      </c>
      <c r="J9" s="68" t="s">
        <v>91</v>
      </c>
      <c r="K9" s="3"/>
      <c r="L9" s="204"/>
      <c r="M9" s="205"/>
      <c r="N9" s="231"/>
      <c r="O9" s="231"/>
      <c r="P9" s="231"/>
      <c r="Q9" s="231"/>
      <c r="R9" s="231"/>
      <c r="S9" s="231"/>
      <c r="T9" s="231"/>
      <c r="U9" s="231"/>
      <c r="V9" s="229"/>
    </row>
    <row r="10" spans="1:22" ht="41.25" customHeight="1" thickTop="1">
      <c r="A10" s="17">
        <v>1</v>
      </c>
      <c r="B10" s="29">
        <f>IF(A10="","",VLOOKUP(A10,'基本情報入力シート(加盟登録票）'!$A$20:$E$49,2,FALSE))</f>
        <v>0</v>
      </c>
      <c r="C10" s="54">
        <f>IF(A10="","",VLOOKUP(A10,'基本情報入力シート(加盟登録票）'!$A$20:$E$49,3,FALSE))</f>
        <v>0</v>
      </c>
      <c r="D10" s="24">
        <f>IF(A10="","",VLOOKUP(A10,'基本情報入力シート(加盟登録票）'!$A$20:$E$49,4,FALSE))</f>
        <v>0</v>
      </c>
      <c r="E10" s="85">
        <f>IF(A10="","",VLOOKUP(A10,'基本情報入力シート(加盟登録票）'!$A$20:$E$49,5,FALSE))</f>
        <v>0</v>
      </c>
      <c r="F10" s="86">
        <f>IF(A10="","",VLOOKUP(A10,'基本情報入力シート(加盟登録票）'!$A$20:$O$49,12,FALSE))</f>
        <v>0</v>
      </c>
      <c r="G10" s="80"/>
      <c r="H10" s="79"/>
      <c r="I10" s="79"/>
      <c r="J10" s="81"/>
      <c r="K10" s="3"/>
      <c r="L10" s="220" t="str">
        <f>'基本情報入力シート(加盟登録票）'!B12</f>
        <v>代表</v>
      </c>
      <c r="M10" s="221"/>
      <c r="N10" s="233">
        <f>'基本情報入力シート(加盟登録票）'!D12</f>
        <v>0</v>
      </c>
      <c r="O10" s="169"/>
      <c r="P10" s="169"/>
      <c r="Q10" s="169"/>
      <c r="R10" s="169">
        <f>'基本情報入力シート(加盟登録票）'!E12</f>
        <v>0</v>
      </c>
      <c r="S10" s="169"/>
      <c r="T10" s="169"/>
      <c r="U10" s="170"/>
      <c r="V10" s="31"/>
    </row>
    <row r="11" spans="1:22" ht="41.25" customHeight="1">
      <c r="A11" s="17">
        <v>2</v>
      </c>
      <c r="B11" s="30">
        <f>IF(A11="","",VLOOKUP(A11,'基本情報入力シート(加盟登録票）'!$A$20:$E$49,2,FALSE))</f>
        <v>0</v>
      </c>
      <c r="C11" s="49">
        <f>IF(A11="","",VLOOKUP(A11,'基本情報入力シート(加盟登録票）'!$A$20:$E$49,3,FALSE))</f>
        <v>0</v>
      </c>
      <c r="D11" s="19">
        <f>IF(A11="","",VLOOKUP(A11,'基本情報入力シート(加盟登録票）'!$A$20:$E$49,4,FALSE))</f>
        <v>0</v>
      </c>
      <c r="E11" s="25">
        <f>IF(A11="","",VLOOKUP(A11,'基本情報入力シート(加盟登録票）'!$A$20:$E$49,5,FALSE))</f>
      </c>
      <c r="F11" s="26">
        <f>IF(A11="","",VLOOKUP(A11,'基本情報入力シート(加盟登録票）'!$A$20:$O$49,12,FALSE))</f>
        <v>0</v>
      </c>
      <c r="G11" s="78"/>
      <c r="H11" s="87"/>
      <c r="I11" s="87"/>
      <c r="J11" s="88"/>
      <c r="K11" s="3"/>
      <c r="L11" s="206" t="str">
        <f>'基本情報入力シート(加盟登録票）'!B13</f>
        <v>監督</v>
      </c>
      <c r="M11" s="207"/>
      <c r="N11" s="192">
        <f>'基本情報入力シート(加盟登録票）'!D13</f>
        <v>0</v>
      </c>
      <c r="O11" s="193"/>
      <c r="P11" s="193"/>
      <c r="Q11" s="193"/>
      <c r="R11" s="193">
        <f>'基本情報入力シート(加盟登録票）'!E13</f>
        <v>0</v>
      </c>
      <c r="S11" s="193"/>
      <c r="T11" s="193"/>
      <c r="U11" s="195"/>
      <c r="V11" s="32"/>
    </row>
    <row r="12" spans="1:22" ht="41.25" customHeight="1">
      <c r="A12" s="17">
        <v>3</v>
      </c>
      <c r="B12" s="30">
        <f>IF(A12="","",VLOOKUP(A12,'基本情報入力シート(加盟登録票）'!$A$20:$E$49,2,FALSE))</f>
        <v>0</v>
      </c>
      <c r="C12" s="49">
        <f>IF(A12="","",VLOOKUP(A12,'基本情報入力シート(加盟登録票）'!$A$20:$E$49,3,FALSE))</f>
        <v>0</v>
      </c>
      <c r="D12" s="19">
        <f>IF(A12="","",VLOOKUP(A12,'基本情報入力シート(加盟登録票）'!$A$20:$E$49,4,FALSE))</f>
        <v>0</v>
      </c>
      <c r="E12" s="25">
        <f>IF(A12="","",VLOOKUP(A12,'基本情報入力シート(加盟登録票）'!$A$20:$E$49,5,FALSE))</f>
      </c>
      <c r="F12" s="26">
        <f>IF(A12="","",VLOOKUP(A12,'基本情報入力シート(加盟登録票）'!$A$20:$O$49,12,FALSE))</f>
        <v>0</v>
      </c>
      <c r="G12" s="78"/>
      <c r="H12" s="87"/>
      <c r="I12" s="87"/>
      <c r="J12" s="88"/>
      <c r="K12" s="3"/>
      <c r="L12" s="206" t="str">
        <f>'基本情報入力シート(加盟登録票）'!B14</f>
        <v>コーチ</v>
      </c>
      <c r="M12" s="207"/>
      <c r="N12" s="192">
        <f>'基本情報入力シート(加盟登録票）'!D14</f>
        <v>0</v>
      </c>
      <c r="O12" s="193"/>
      <c r="P12" s="193"/>
      <c r="Q12" s="193"/>
      <c r="R12" s="193">
        <f>'基本情報入力シート(加盟登録票）'!E14</f>
        <v>0</v>
      </c>
      <c r="S12" s="193"/>
      <c r="T12" s="193"/>
      <c r="U12" s="195"/>
      <c r="V12" s="32"/>
    </row>
    <row r="13" spans="1:22" ht="41.25" customHeight="1">
      <c r="A13" s="17">
        <v>4</v>
      </c>
      <c r="B13" s="30">
        <f>IF(A13="","",VLOOKUP(A13,'基本情報入力シート(加盟登録票）'!$A$20:$E$49,2,FALSE))</f>
        <v>0</v>
      </c>
      <c r="C13" s="49">
        <f>IF(A13="","",VLOOKUP(A13,'基本情報入力シート(加盟登録票）'!$A$20:$E$49,3,FALSE))</f>
        <v>0</v>
      </c>
      <c r="D13" s="19">
        <f>IF(A13="","",VLOOKUP(A13,'基本情報入力シート(加盟登録票）'!$A$20:$E$49,4,FALSE))</f>
        <v>0</v>
      </c>
      <c r="E13" s="25">
        <f>IF(A13="","",VLOOKUP(A13,'基本情報入力シート(加盟登録票）'!$A$20:$E$49,5,FALSE))</f>
      </c>
      <c r="F13" s="26">
        <f>IF(A13="","",VLOOKUP(A13,'基本情報入力シート(加盟登録票）'!$A$20:$O$49,12,FALSE))</f>
        <v>0</v>
      </c>
      <c r="G13" s="78"/>
      <c r="H13" s="87"/>
      <c r="I13" s="87"/>
      <c r="J13" s="88"/>
      <c r="K13" s="3"/>
      <c r="L13" s="206" t="str">
        <f>'基本情報入力シート(加盟登録票）'!B15</f>
        <v>コーチ</v>
      </c>
      <c r="M13" s="207"/>
      <c r="N13" s="192">
        <f>'基本情報入力シート(加盟登録票）'!D15</f>
        <v>0</v>
      </c>
      <c r="O13" s="193"/>
      <c r="P13" s="193"/>
      <c r="Q13" s="193"/>
      <c r="R13" s="193">
        <f>'基本情報入力シート(加盟登録票）'!E15</f>
        <v>0</v>
      </c>
      <c r="S13" s="193"/>
      <c r="T13" s="193"/>
      <c r="U13" s="195"/>
      <c r="V13" s="32"/>
    </row>
    <row r="14" spans="1:22" ht="41.25" customHeight="1" thickBot="1">
      <c r="A14" s="17">
        <v>5</v>
      </c>
      <c r="B14" s="30">
        <f>IF(A14="","",VLOOKUP(A14,'基本情報入力シート(加盟登録票）'!$A$20:$E$49,2,FALSE))</f>
        <v>0</v>
      </c>
      <c r="C14" s="49">
        <f>IF(A14="","",VLOOKUP(A14,'基本情報入力シート(加盟登録票）'!$A$20:$E$49,3,FALSE))</f>
        <v>0</v>
      </c>
      <c r="D14" s="19">
        <f>IF(A14="","",VLOOKUP(A14,'基本情報入力シート(加盟登録票）'!$A$20:$E$49,4,FALSE))</f>
        <v>0</v>
      </c>
      <c r="E14" s="25">
        <f>IF(A14="","",VLOOKUP(A14,'基本情報入力シート(加盟登録票）'!$A$20:$E$49,5,FALSE))</f>
      </c>
      <c r="F14" s="26">
        <f>IF(A14="","",VLOOKUP(A14,'基本情報入力シート(加盟登録票）'!$A$20:$O$49,12,FALSE))</f>
        <v>0</v>
      </c>
      <c r="G14" s="78"/>
      <c r="H14" s="87"/>
      <c r="I14" s="87"/>
      <c r="J14" s="88"/>
      <c r="K14" s="3"/>
      <c r="L14" s="208">
        <f>'基本情報入力シート(加盟登録票）'!B16</f>
        <v>0</v>
      </c>
      <c r="M14" s="209"/>
      <c r="N14" s="194">
        <f>'基本情報入力シート(加盟登録票）'!D16</f>
        <v>0</v>
      </c>
      <c r="O14" s="166"/>
      <c r="P14" s="166"/>
      <c r="Q14" s="166"/>
      <c r="R14" s="166">
        <f>'基本情報入力シート(加盟登録票）'!E16</f>
        <v>0</v>
      </c>
      <c r="S14" s="166"/>
      <c r="T14" s="166"/>
      <c r="U14" s="167"/>
      <c r="V14" s="83"/>
    </row>
    <row r="15" spans="1:22" ht="41.25" customHeight="1">
      <c r="A15" s="17">
        <v>6</v>
      </c>
      <c r="B15" s="30">
        <f>IF(A15="","",VLOOKUP(A15,'基本情報入力シート(加盟登録票）'!$A$20:$E$49,2,FALSE))</f>
        <v>0</v>
      </c>
      <c r="C15" s="49">
        <f>IF(A15="","",VLOOKUP(A15,'基本情報入力シート(加盟登録票）'!$A$20:$E$49,3,FALSE))</f>
        <v>0</v>
      </c>
      <c r="D15" s="19">
        <f>IF(A15="","",VLOOKUP(A15,'基本情報入力シート(加盟登録票）'!$A$20:$E$49,4,FALSE))</f>
        <v>0</v>
      </c>
      <c r="E15" s="25">
        <f>IF(A15="","",VLOOKUP(A15,'基本情報入力シート(加盟登録票）'!$A$20:$E$49,5,FALSE))</f>
      </c>
      <c r="F15" s="26">
        <f>IF(A15="","",VLOOKUP(A15,'基本情報入力シート(加盟登録票）'!$A$20:$O$49,12,FALSE))</f>
        <v>0</v>
      </c>
      <c r="G15" s="78"/>
      <c r="H15" s="87"/>
      <c r="I15" s="87"/>
      <c r="J15" s="88"/>
      <c r="K15" s="3"/>
      <c r="L15" s="232"/>
      <c r="M15" s="232"/>
      <c r="N15" s="217"/>
      <c r="O15" s="217"/>
      <c r="P15" s="217"/>
      <c r="Q15" s="217"/>
      <c r="R15" s="217"/>
      <c r="S15" s="217"/>
      <c r="T15" s="217"/>
      <c r="U15" s="217"/>
      <c r="V15" s="84"/>
    </row>
    <row r="16" spans="1:22" ht="41.25" customHeight="1">
      <c r="A16" s="17">
        <v>7</v>
      </c>
      <c r="B16" s="30">
        <f>IF(A16="","",VLOOKUP(A16,'基本情報入力シート(加盟登録票）'!$A$20:$E$49,2,FALSE))</f>
        <v>0</v>
      </c>
      <c r="C16" s="49">
        <f>IF(A16="","",VLOOKUP(A16,'基本情報入力シート(加盟登録票）'!$A$20:$E$49,3,FALSE))</f>
        <v>0</v>
      </c>
      <c r="D16" s="19">
        <f>IF(A16="","",VLOOKUP(A16,'基本情報入力シート(加盟登録票）'!$A$20:$E$49,4,FALSE))</f>
        <v>0</v>
      </c>
      <c r="E16" s="25">
        <f>IF(A16="","",VLOOKUP(A16,'基本情報入力シート(加盟登録票）'!$A$20:$E$49,5,FALSE))</f>
      </c>
      <c r="F16" s="26">
        <f>IF(A16="","",VLOOKUP(A16,'基本情報入力シート(加盟登録票）'!$A$20:$O$49,12,FALSE))</f>
        <v>0</v>
      </c>
      <c r="G16" s="78"/>
      <c r="H16" s="87"/>
      <c r="I16" s="87"/>
      <c r="J16" s="88"/>
      <c r="K16" s="3"/>
      <c r="L16" s="211" t="s">
        <v>89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</row>
    <row r="17" spans="1:22" ht="41.25" customHeight="1">
      <c r="A17" s="17">
        <v>8</v>
      </c>
      <c r="B17" s="30">
        <f>IF(A17="","",VLOOKUP(A17,'基本情報入力シート(加盟登録票）'!$A$20:$E$49,2,FALSE))</f>
        <v>0</v>
      </c>
      <c r="C17" s="49">
        <f>IF(A17="","",VLOOKUP(A17,'基本情報入力シート(加盟登録票）'!$A$20:$E$49,3,FALSE))</f>
        <v>0</v>
      </c>
      <c r="D17" s="19">
        <f>IF(A17="","",VLOOKUP(A17,'基本情報入力シート(加盟登録票）'!$A$20:$E$49,4,FALSE))</f>
        <v>0</v>
      </c>
      <c r="E17" s="25">
        <f>IF(A17="","",VLOOKUP(A17,'基本情報入力シート(加盟登録票）'!$A$20:$E$49,5,FALSE))</f>
      </c>
      <c r="F17" s="26">
        <f>IF(A17="","",VLOOKUP(A17,'基本情報入力シート(加盟登録票）'!$A$20:$O$49,12,FALSE))</f>
        <v>0</v>
      </c>
      <c r="G17" s="78"/>
      <c r="H17" s="87"/>
      <c r="I17" s="87"/>
      <c r="J17" s="88"/>
      <c r="K17" s="3"/>
      <c r="L17" s="211" t="s">
        <v>93</v>
      </c>
      <c r="M17" s="211"/>
      <c r="N17" s="211"/>
      <c r="O17" s="211"/>
      <c r="P17" s="211"/>
      <c r="Q17" s="211"/>
      <c r="R17" s="211"/>
      <c r="S17" s="211"/>
      <c r="T17" s="211"/>
      <c r="U17" s="211"/>
      <c r="V17" s="211"/>
    </row>
    <row r="18" spans="1:22" ht="41.25" customHeight="1">
      <c r="A18" s="17">
        <v>9</v>
      </c>
      <c r="B18" s="30">
        <f>IF(A18="","",VLOOKUP(A18,'基本情報入力シート(加盟登録票）'!$A$20:$E$49,2,FALSE))</f>
        <v>0</v>
      </c>
      <c r="C18" s="49">
        <f>IF(A18="","",VLOOKUP(A18,'基本情報入力シート(加盟登録票）'!$A$20:$E$49,3,FALSE))</f>
        <v>0</v>
      </c>
      <c r="D18" s="19">
        <f>IF(A18="","",VLOOKUP(A18,'基本情報入力シート(加盟登録票）'!$A$20:$E$49,4,FALSE))</f>
        <v>0</v>
      </c>
      <c r="E18" s="25">
        <f>IF(A18="","",VLOOKUP(A18,'基本情報入力シート(加盟登録票）'!$A$20:$E$49,5,FALSE))</f>
      </c>
      <c r="F18" s="26">
        <f>IF(A18="","",VLOOKUP(A18,'基本情報入力シート(加盟登録票）'!$A$20:$O$49,12,FALSE))</f>
        <v>0</v>
      </c>
      <c r="G18" s="78"/>
      <c r="H18" s="87"/>
      <c r="I18" s="87"/>
      <c r="J18" s="88"/>
      <c r="K18" s="3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</row>
    <row r="19" spans="1:22" ht="41.25" customHeight="1">
      <c r="A19" s="17">
        <v>10</v>
      </c>
      <c r="B19" s="30">
        <f>IF(A19="","",VLOOKUP(A19,'基本情報入力シート(加盟登録票）'!$A$20:$E$49,2,FALSE))</f>
        <v>0</v>
      </c>
      <c r="C19" s="49">
        <f>IF(A19="","",VLOOKUP(A19,'基本情報入力シート(加盟登録票）'!$A$20:$E$49,3,FALSE))</f>
        <v>0</v>
      </c>
      <c r="D19" s="19">
        <f>IF(A19="","",VLOOKUP(A19,'基本情報入力シート(加盟登録票）'!$A$20:$E$49,4,FALSE))</f>
        <v>0</v>
      </c>
      <c r="E19" s="25">
        <f>IF(A19="","",VLOOKUP(A19,'基本情報入力シート(加盟登録票）'!$A$20:$E$49,5,FALSE))</f>
      </c>
      <c r="F19" s="26">
        <f>IF(A19="","",VLOOKUP(A19,'基本情報入力シート(加盟登録票）'!$A$20:$O$49,12,FALSE))</f>
        <v>0</v>
      </c>
      <c r="G19" s="78"/>
      <c r="H19" s="87"/>
      <c r="I19" s="87"/>
      <c r="J19" s="88"/>
      <c r="K19" s="3"/>
      <c r="L19" s="211" t="s">
        <v>86</v>
      </c>
      <c r="M19" s="211"/>
      <c r="N19" s="211"/>
      <c r="O19" s="211"/>
      <c r="P19" s="211"/>
      <c r="Q19" s="211"/>
      <c r="R19" s="211"/>
      <c r="S19" s="211"/>
      <c r="T19" s="211"/>
      <c r="U19" s="211"/>
      <c r="V19" s="211"/>
    </row>
    <row r="20" spans="1:22" ht="41.25" customHeight="1">
      <c r="A20" s="17">
        <v>11</v>
      </c>
      <c r="B20" s="30">
        <f>IF(A20="","",VLOOKUP(A20,'基本情報入力シート(加盟登録票）'!$A$20:$E$49,2,FALSE))</f>
        <v>0</v>
      </c>
      <c r="C20" s="49">
        <f>IF(A20="","",VLOOKUP(A20,'基本情報入力シート(加盟登録票）'!$A$20:$E$49,3,FALSE))</f>
        <v>0</v>
      </c>
      <c r="D20" s="19">
        <f>IF(A20="","",VLOOKUP(A20,'基本情報入力シート(加盟登録票）'!$A$20:$E$49,4,FALSE))</f>
        <v>0</v>
      </c>
      <c r="E20" s="25">
        <f>IF(A20="","",VLOOKUP(A20,'基本情報入力シート(加盟登録票）'!$A$20:$E$49,5,FALSE))</f>
      </c>
      <c r="F20" s="26">
        <f>IF(A20="","",VLOOKUP(A20,'基本情報入力シート(加盟登録票）'!$A$20:$O$49,12,FALSE))</f>
        <v>0</v>
      </c>
      <c r="G20" s="78"/>
      <c r="H20" s="87"/>
      <c r="I20" s="87"/>
      <c r="J20" s="88"/>
      <c r="K20" s="3"/>
      <c r="L20" s="211" t="s">
        <v>0</v>
      </c>
      <c r="M20" s="211"/>
      <c r="N20" s="211"/>
      <c r="O20" s="211"/>
      <c r="P20" s="211"/>
      <c r="Q20" s="211"/>
      <c r="R20" s="211"/>
      <c r="S20" s="211"/>
      <c r="T20" s="211"/>
      <c r="U20" s="211"/>
      <c r="V20" s="211"/>
    </row>
    <row r="21" spans="1:22" ht="41.25" customHeight="1">
      <c r="A21" s="17">
        <v>12</v>
      </c>
      <c r="B21" s="30">
        <f>IF(A21="","",VLOOKUP(A21,'基本情報入力シート(加盟登録票）'!$A$20:$E$49,2,FALSE))</f>
        <v>0</v>
      </c>
      <c r="C21" s="49">
        <f>IF(A21="","",VLOOKUP(A21,'基本情報入力シート(加盟登録票）'!$A$20:$E$49,3,FALSE))</f>
        <v>0</v>
      </c>
      <c r="D21" s="19">
        <f>IF(A21="","",VLOOKUP(A21,'基本情報入力シート(加盟登録票）'!$A$20:$E$49,4,FALSE))</f>
        <v>0</v>
      </c>
      <c r="E21" s="25">
        <f>IF(A21="","",VLOOKUP(A21,'基本情報入力シート(加盟登録票）'!$A$20:$E$49,5,FALSE))</f>
      </c>
      <c r="F21" s="26">
        <f>IF(A21="","",VLOOKUP(A21,'基本情報入力シート(加盟登録票）'!$A$20:$O$49,12,FALSE))</f>
        <v>0</v>
      </c>
      <c r="G21" s="78"/>
      <c r="H21" s="87"/>
      <c r="I21" s="87"/>
      <c r="J21" s="88"/>
      <c r="K21" s="3"/>
      <c r="L21" s="211" t="s">
        <v>92</v>
      </c>
      <c r="M21" s="211"/>
      <c r="N21" s="211"/>
      <c r="O21" s="211"/>
      <c r="P21" s="211"/>
      <c r="Q21" s="211"/>
      <c r="R21" s="211"/>
      <c r="S21" s="211"/>
      <c r="T21" s="211"/>
      <c r="U21" s="211"/>
      <c r="V21" s="211"/>
    </row>
    <row r="22" spans="1:22" ht="41.25" customHeight="1">
      <c r="A22" s="17">
        <v>13</v>
      </c>
      <c r="B22" s="30">
        <f>IF(A22="","",VLOOKUP(A22,'基本情報入力シート(加盟登録票）'!$A$20:$E$49,2,FALSE))</f>
        <v>0</v>
      </c>
      <c r="C22" s="49">
        <f>IF(A22="","",VLOOKUP(A22,'基本情報入力シート(加盟登録票）'!$A$20:$E$49,3,FALSE))</f>
        <v>0</v>
      </c>
      <c r="D22" s="19">
        <f>IF(A22="","",VLOOKUP(A22,'基本情報入力シート(加盟登録票）'!$A$20:$E$49,4,FALSE))</f>
        <v>0</v>
      </c>
      <c r="E22" s="25">
        <f>IF(A22="","",VLOOKUP(A22,'基本情報入力シート(加盟登録票）'!$A$20:$E$49,5,FALSE))</f>
      </c>
      <c r="F22" s="26">
        <f>IF(A22="","",VLOOKUP(A22,'基本情報入力シート(加盟登録票）'!$A$20:$O$49,12,FALSE))</f>
        <v>0</v>
      </c>
      <c r="G22" s="78"/>
      <c r="H22" s="87"/>
      <c r="I22" s="87"/>
      <c r="J22" s="88"/>
      <c r="K22" s="3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</row>
    <row r="23" spans="1:22" ht="41.25" customHeight="1">
      <c r="A23" s="17">
        <v>14</v>
      </c>
      <c r="B23" s="30">
        <f>IF(A23="","",VLOOKUP(A23,'基本情報入力シート(加盟登録票）'!$A$20:$E$49,2,FALSE))</f>
        <v>0</v>
      </c>
      <c r="C23" s="49">
        <f>IF(A23="","",VLOOKUP(A23,'基本情報入力シート(加盟登録票）'!$A$20:$E$49,3,FALSE))</f>
        <v>0</v>
      </c>
      <c r="D23" s="19">
        <f>IF(A23="","",VLOOKUP(A23,'基本情報入力シート(加盟登録票）'!$A$20:$E$49,4,FALSE))</f>
        <v>0</v>
      </c>
      <c r="E23" s="25">
        <f>IF(A23="","",VLOOKUP(A23,'基本情報入力シート(加盟登録票）'!$A$20:$E$49,5,FALSE))</f>
      </c>
      <c r="F23" s="26">
        <f>IF(A23="","",VLOOKUP(A23,'基本情報入力シート(加盟登録票）'!$A$20:$O$49,12,FALSE))</f>
        <v>0</v>
      </c>
      <c r="G23" s="78"/>
      <c r="H23" s="87"/>
      <c r="I23" s="87"/>
      <c r="J23" s="88"/>
      <c r="K23" s="3"/>
      <c r="L23" s="211" t="s">
        <v>90</v>
      </c>
      <c r="M23" s="211"/>
      <c r="N23" s="211"/>
      <c r="O23" s="211"/>
      <c r="P23" s="211"/>
      <c r="Q23" s="211"/>
      <c r="R23" s="211"/>
      <c r="S23" s="211"/>
      <c r="T23" s="211"/>
      <c r="U23" s="211"/>
      <c r="V23" s="211"/>
    </row>
    <row r="24" spans="1:22" ht="41.25" customHeight="1">
      <c r="A24" s="17">
        <v>15</v>
      </c>
      <c r="B24" s="30">
        <f>IF(A24="","",VLOOKUP(A24,'基本情報入力シート(加盟登録票）'!$A$20:$E$49,2,FALSE))</f>
        <v>0</v>
      </c>
      <c r="C24" s="49">
        <f>IF(A24="","",VLOOKUP(A24,'基本情報入力シート(加盟登録票）'!$A$20:$E$49,3,FALSE))</f>
        <v>0</v>
      </c>
      <c r="D24" s="19">
        <f>IF(A24="","",VLOOKUP(A24,'基本情報入力シート(加盟登録票）'!$A$20:$E$49,4,FALSE))</f>
        <v>0</v>
      </c>
      <c r="E24" s="25">
        <f>IF(A24="","",VLOOKUP(A24,'基本情報入力シート(加盟登録票）'!$A$20:$E$49,5,FALSE))</f>
        <v>0</v>
      </c>
      <c r="F24" s="26">
        <f>IF(A24="","",VLOOKUP(A24,'基本情報入力シート(加盟登録票）'!$A$20:$O$49,12,FALSE))</f>
        <v>0</v>
      </c>
      <c r="G24" s="78"/>
      <c r="H24" s="87"/>
      <c r="I24" s="87"/>
      <c r="J24" s="88"/>
      <c r="K24" s="3"/>
      <c r="L24" s="211" t="s">
        <v>94</v>
      </c>
      <c r="M24" s="211"/>
      <c r="N24" s="211"/>
      <c r="O24" s="211"/>
      <c r="P24" s="211"/>
      <c r="Q24" s="211"/>
      <c r="R24" s="211"/>
      <c r="S24" s="211"/>
      <c r="T24" s="211"/>
      <c r="U24" s="211"/>
      <c r="V24" s="211"/>
    </row>
    <row r="25" spans="1:22" ht="41.25" customHeight="1">
      <c r="A25" s="17">
        <v>16</v>
      </c>
      <c r="B25" s="30">
        <f>IF(A25="","",VLOOKUP(A25,'基本情報入力シート(加盟登録票）'!$A$20:$E$49,2,FALSE))</f>
        <v>0</v>
      </c>
      <c r="C25" s="49">
        <f>IF(A25="","",VLOOKUP(A25,'基本情報入力シート(加盟登録票）'!$A$20:$E$49,3,FALSE))</f>
        <v>0</v>
      </c>
      <c r="D25" s="19">
        <f>IF(A25="","",VLOOKUP(A25,'基本情報入力シート(加盟登録票）'!$A$20:$E$49,4,FALSE))</f>
        <v>0</v>
      </c>
      <c r="E25" s="25">
        <f>IF(A25="","",VLOOKUP(A25,'基本情報入力シート(加盟登録票）'!$A$20:$E$49,5,FALSE))</f>
        <v>0</v>
      </c>
      <c r="F25" s="26">
        <f>IF(A25="","",VLOOKUP(A25,'基本情報入力シート(加盟登録票）'!$A$20:$O$49,12,FALSE))</f>
        <v>0</v>
      </c>
      <c r="G25" s="78"/>
      <c r="H25" s="87"/>
      <c r="I25" s="87"/>
      <c r="J25" s="88"/>
      <c r="K25" s="3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</row>
    <row r="26" spans="1:22" ht="41.25" customHeight="1">
      <c r="A26" s="17">
        <v>17</v>
      </c>
      <c r="B26" s="30">
        <f>IF(A26="","",VLOOKUP(A26,'基本情報入力シート(加盟登録票）'!$A$20:$E$49,2,FALSE))</f>
        <v>0</v>
      </c>
      <c r="C26" s="49">
        <f>IF(A26="","",VLOOKUP(A26,'基本情報入力シート(加盟登録票）'!$A$20:$E$49,3,FALSE))</f>
        <v>0</v>
      </c>
      <c r="D26" s="19">
        <f>IF(A26="","",VLOOKUP(A26,'基本情報入力シート(加盟登録票）'!$A$20:$E$49,4,FALSE))</f>
        <v>0</v>
      </c>
      <c r="E26" s="25">
        <f>IF(A26="","",VLOOKUP(A26,'基本情報入力シート(加盟登録票）'!$A$20:$E$49,5,FALSE))</f>
        <v>0</v>
      </c>
      <c r="F26" s="26">
        <f>IF(A26="","",VLOOKUP(A26,'基本情報入力シート(加盟登録票）'!$A$20:$O$49,12,FALSE))</f>
        <v>0</v>
      </c>
      <c r="G26" s="78"/>
      <c r="H26" s="87"/>
      <c r="I26" s="87"/>
      <c r="J26" s="88"/>
      <c r="K26" s="3"/>
      <c r="L26" s="211" t="s">
        <v>95</v>
      </c>
      <c r="M26" s="211"/>
      <c r="N26" s="211"/>
      <c r="O26" s="211"/>
      <c r="P26" s="211"/>
      <c r="Q26" s="211"/>
      <c r="R26" s="211"/>
      <c r="S26" s="211"/>
      <c r="T26" s="211"/>
      <c r="U26" s="211"/>
      <c r="V26" s="211"/>
    </row>
    <row r="27" spans="1:22" ht="41.25" customHeight="1" thickBot="1">
      <c r="A27" s="17">
        <v>18</v>
      </c>
      <c r="B27" s="30">
        <f>IF(A27="","",VLOOKUP(A27,'基本情報入力シート(加盟登録票）'!$A$20:$E$49,2,FALSE))</f>
        <v>0</v>
      </c>
      <c r="C27" s="49">
        <f>IF(A27="","",VLOOKUP(A27,'基本情報入力シート(加盟登録票）'!$A$20:$E$49,3,FALSE))</f>
        <v>0</v>
      </c>
      <c r="D27" s="19">
        <f>IF(A27="","",VLOOKUP(A27,'基本情報入力シート(加盟登録票）'!$A$20:$E$49,4,FALSE))</f>
        <v>0</v>
      </c>
      <c r="E27" s="25">
        <f>IF(A27="","",VLOOKUP(A27,'基本情報入力シート(加盟登録票）'!$A$20:$E$49,5,FALSE))</f>
        <v>0</v>
      </c>
      <c r="F27" s="26">
        <f>IF(A27="","",VLOOKUP(A27,'基本情報入力シート(加盟登録票）'!$A$20:$O$49,12,FALSE))</f>
        <v>0</v>
      </c>
      <c r="G27" s="78"/>
      <c r="H27" s="87"/>
      <c r="I27" s="87"/>
      <c r="J27" s="88"/>
      <c r="K27" s="3"/>
      <c r="L27" s="5"/>
      <c r="M27" s="82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41.25" customHeight="1">
      <c r="A28" s="17">
        <v>19</v>
      </c>
      <c r="B28" s="30">
        <f>IF(A28="","",VLOOKUP(A28,'基本情報入力シート(加盟登録票）'!$A$20:$E$49,2,FALSE))</f>
        <v>0</v>
      </c>
      <c r="C28" s="49">
        <f>IF(A28="","",VLOOKUP(A28,'基本情報入力シート(加盟登録票）'!$A$20:$E$49,3,FALSE))</f>
        <v>0</v>
      </c>
      <c r="D28" s="19">
        <f>IF(A28="","",VLOOKUP(A28,'基本情報入力シート(加盟登録票）'!$A$20:$E$49,4,FALSE))</f>
        <v>0</v>
      </c>
      <c r="E28" s="25">
        <f>IF(A28="","",VLOOKUP(A28,'基本情報入力シート(加盟登録票）'!$A$20:$E$49,5,FALSE))</f>
        <v>0</v>
      </c>
      <c r="F28" s="26">
        <f>IF(A28="","",VLOOKUP(A28,'基本情報入力シート(加盟登録票）'!$A$20:$O$49,12,FALSE))</f>
        <v>0</v>
      </c>
      <c r="G28" s="78"/>
      <c r="H28" s="87"/>
      <c r="I28" s="87"/>
      <c r="J28" s="88"/>
      <c r="K28" s="3"/>
      <c r="L28" s="214" t="s">
        <v>15</v>
      </c>
      <c r="M28" s="215"/>
      <c r="N28" s="215"/>
      <c r="O28" s="215"/>
      <c r="P28" s="215"/>
      <c r="Q28" s="215"/>
      <c r="R28" s="215"/>
      <c r="S28" s="215"/>
      <c r="T28" s="215"/>
      <c r="U28" s="215"/>
      <c r="V28" s="216"/>
    </row>
    <row r="29" spans="1:22" ht="41.25" customHeight="1" thickBot="1">
      <c r="A29" s="17">
        <v>20</v>
      </c>
      <c r="B29" s="30">
        <f>IF(A29="","",VLOOKUP(A29,'基本情報入力シート(加盟登録票）'!$A$20:$E$49,2,FALSE))</f>
        <v>0</v>
      </c>
      <c r="C29" s="49">
        <f>IF(A29="","",VLOOKUP(A29,'基本情報入力シート(加盟登録票）'!$A$20:$E$49,3,FALSE))</f>
        <v>0</v>
      </c>
      <c r="D29" s="19">
        <f>IF(A29="","",VLOOKUP(A29,'基本情報入力シート(加盟登録票）'!$A$20:$E$49,4,FALSE))</f>
        <v>0</v>
      </c>
      <c r="E29" s="25">
        <f>IF(A29="","",VLOOKUP(A29,'基本情報入力シート(加盟登録票）'!$A$20:$E$49,5,FALSE))</f>
        <v>0</v>
      </c>
      <c r="F29" s="26">
        <f>IF(A29="","",VLOOKUP(A29,'基本情報入力シート(加盟登録票）'!$A$20:$O$49,12,FALSE))</f>
        <v>0</v>
      </c>
      <c r="G29" s="78"/>
      <c r="H29" s="87"/>
      <c r="I29" s="87"/>
      <c r="J29" s="88"/>
      <c r="K29" s="3"/>
      <c r="L29" s="185" t="s">
        <v>32</v>
      </c>
      <c r="M29" s="186"/>
      <c r="N29" s="176" t="s">
        <v>39</v>
      </c>
      <c r="O29" s="177"/>
      <c r="P29" s="186"/>
      <c r="Q29" s="176" t="s">
        <v>40</v>
      </c>
      <c r="R29" s="177"/>
      <c r="S29" s="186"/>
      <c r="T29" s="176" t="s">
        <v>41</v>
      </c>
      <c r="U29" s="177"/>
      <c r="V29" s="178"/>
    </row>
    <row r="30" spans="1:22" ht="41.25" customHeight="1" thickTop="1">
      <c r="A30" s="17">
        <v>21</v>
      </c>
      <c r="B30" s="30">
        <f>IF(A30="","",VLOOKUP(A30,'基本情報入力シート(加盟登録票）'!$A$20:$E$49,2,FALSE))</f>
        <v>0</v>
      </c>
      <c r="C30" s="49">
        <f>IF(A30="","",VLOOKUP(A30,'基本情報入力シート(加盟登録票）'!$A$20:$E$49,3,FALSE))</f>
        <v>0</v>
      </c>
      <c r="D30" s="19">
        <f>IF(A30="","",VLOOKUP(A30,'基本情報入力シート(加盟登録票）'!$A$20:$E$49,4,FALSE))</f>
        <v>0</v>
      </c>
      <c r="E30" s="25">
        <f>IF(A30="","",VLOOKUP(A30,'基本情報入力シート(加盟登録票）'!$A$20:$E$49,5,FALSE))</f>
        <v>0</v>
      </c>
      <c r="F30" s="26">
        <f>IF(A30="","",VLOOKUP(A30,'基本情報入力シート(加盟登録票）'!$A$20:$O$49,12,FALSE))</f>
        <v>0</v>
      </c>
      <c r="G30" s="78"/>
      <c r="H30" s="87"/>
      <c r="I30" s="87"/>
      <c r="J30" s="88"/>
      <c r="K30" s="3"/>
      <c r="L30" s="201" t="s">
        <v>47</v>
      </c>
      <c r="M30" s="33" t="s">
        <v>16</v>
      </c>
      <c r="N30" s="187">
        <f>'基本情報入力シート(加盟登録票）'!L14</f>
        <v>0</v>
      </c>
      <c r="O30" s="188"/>
      <c r="P30" s="189"/>
      <c r="Q30" s="187">
        <f>'基本情報入力シート(加盟登録票）'!L15</f>
        <v>0</v>
      </c>
      <c r="R30" s="188"/>
      <c r="S30" s="189"/>
      <c r="T30" s="187">
        <f>'基本情報入力シート(加盟登録票）'!L16</f>
        <v>0</v>
      </c>
      <c r="U30" s="188"/>
      <c r="V30" s="212"/>
    </row>
    <row r="31" spans="1:22" ht="41.25" customHeight="1" thickBot="1">
      <c r="A31" s="17">
        <v>22</v>
      </c>
      <c r="B31" s="30">
        <f>IF(A31="","",VLOOKUP(A31,'基本情報入力シート(加盟登録票）'!$A$20:$E$49,2,FALSE))</f>
        <v>0</v>
      </c>
      <c r="C31" s="49">
        <f>IF(A31="","",VLOOKUP(A31,'基本情報入力シート(加盟登録票）'!$A$20:$E$49,3,FALSE))</f>
        <v>0</v>
      </c>
      <c r="D31" s="19">
        <f>IF(A31="","",VLOOKUP(A31,'基本情報入力シート(加盟登録票）'!$A$20:$E$49,4,FALSE))</f>
        <v>0</v>
      </c>
      <c r="E31" s="25">
        <f>IF(A31="","",VLOOKUP(A31,'基本情報入力シート(加盟登録票）'!$A$20:$E$49,5,FALSE))</f>
      </c>
      <c r="F31" s="26">
        <f>IF(A31="","",VLOOKUP(A31,'基本情報入力シート(加盟登録票）'!$A$20:$O$49,12,FALSE))</f>
        <v>0</v>
      </c>
      <c r="G31" s="78"/>
      <c r="H31" s="87"/>
      <c r="I31" s="87"/>
      <c r="J31" s="88"/>
      <c r="K31" s="3"/>
      <c r="L31" s="180"/>
      <c r="M31" s="34" t="s">
        <v>17</v>
      </c>
      <c r="N31" s="171">
        <f>'基本情報入力シート(加盟登録票）'!M14</f>
        <v>0</v>
      </c>
      <c r="O31" s="172"/>
      <c r="P31" s="184"/>
      <c r="Q31" s="171">
        <f>'基本情報入力シート(加盟登録票）'!M15</f>
        <v>0</v>
      </c>
      <c r="R31" s="172"/>
      <c r="S31" s="184"/>
      <c r="T31" s="171">
        <f>'基本情報入力シート(加盟登録票）'!M16</f>
        <v>0</v>
      </c>
      <c r="U31" s="172"/>
      <c r="V31" s="173"/>
    </row>
    <row r="32" spans="1:22" ht="41.25" customHeight="1">
      <c r="A32" s="17">
        <v>23</v>
      </c>
      <c r="B32" s="30">
        <f>IF(A32="","",VLOOKUP(A32,'基本情報入力シート(加盟登録票）'!$A$20:$E$49,2,FALSE))</f>
        <v>0</v>
      </c>
      <c r="C32" s="49">
        <f>IF(A32="","",VLOOKUP(A32,'基本情報入力シート(加盟登録票）'!$A$20:$E$49,3,FALSE))</f>
        <v>0</v>
      </c>
      <c r="D32" s="19">
        <f>IF(A32="","",VLOOKUP(A32,'基本情報入力シート(加盟登録票）'!$A$20:$E$49,4,FALSE))</f>
        <v>0</v>
      </c>
      <c r="E32" s="25">
        <f>IF(A32="","",VLOOKUP(A32,'基本情報入力シート(加盟登録票）'!$A$20:$E$49,5,FALSE))</f>
      </c>
      <c r="F32" s="26">
        <f>IF(A32="","",VLOOKUP(A32,'基本情報入力シート(加盟登録票）'!$A$20:$O$49,12,FALSE))</f>
        <v>0</v>
      </c>
      <c r="G32" s="78"/>
      <c r="H32" s="87"/>
      <c r="I32" s="87"/>
      <c r="J32" s="88"/>
      <c r="K32" s="3"/>
      <c r="L32" s="179" t="s">
        <v>48</v>
      </c>
      <c r="M32" s="33" t="s">
        <v>16</v>
      </c>
      <c r="N32" s="181">
        <f>'基本情報入力シート(加盟登録票）'!N14</f>
        <v>0</v>
      </c>
      <c r="O32" s="182"/>
      <c r="P32" s="183"/>
      <c r="Q32" s="181">
        <f>'基本情報入力シート(加盟登録票）'!N15</f>
        <v>0</v>
      </c>
      <c r="R32" s="182"/>
      <c r="S32" s="183"/>
      <c r="T32" s="181">
        <f>'基本情報入力シート(加盟登録票）'!N16</f>
        <v>0</v>
      </c>
      <c r="U32" s="182"/>
      <c r="V32" s="210"/>
    </row>
    <row r="33" spans="1:22" ht="41.25" customHeight="1" thickBot="1">
      <c r="A33" s="17">
        <v>24</v>
      </c>
      <c r="B33" s="30">
        <f>IF(A33="","",VLOOKUP(A33,'基本情報入力シート(加盟登録票）'!$A$20:$E$49,2,FALSE))</f>
        <v>0</v>
      </c>
      <c r="C33" s="49">
        <f>IF(A33="","",VLOOKUP(A33,'基本情報入力シート(加盟登録票）'!$A$20:$E$49,3,FALSE))</f>
        <v>0</v>
      </c>
      <c r="D33" s="19">
        <f>IF(A33="","",VLOOKUP(A33,'基本情報入力シート(加盟登録票）'!$A$20:$E$49,4,FALSE))</f>
        <v>0</v>
      </c>
      <c r="E33" s="25">
        <f>IF(A33="","",VLOOKUP(A33,'基本情報入力シート(加盟登録票）'!$A$20:$E$49,5,FALSE))</f>
      </c>
      <c r="F33" s="26">
        <f>IF(A33="","",VLOOKUP(A33,'基本情報入力シート(加盟登録票）'!$A$20:$O$49,12,FALSE))</f>
        <v>0</v>
      </c>
      <c r="G33" s="78"/>
      <c r="H33" s="87"/>
      <c r="I33" s="87"/>
      <c r="J33" s="88"/>
      <c r="K33" s="3"/>
      <c r="L33" s="180"/>
      <c r="M33" s="34" t="s">
        <v>17</v>
      </c>
      <c r="N33" s="171">
        <f>'基本情報入力シート(加盟登録票）'!O14</f>
        <v>0</v>
      </c>
      <c r="O33" s="172"/>
      <c r="P33" s="184"/>
      <c r="Q33" s="171">
        <f>'基本情報入力シート(加盟登録票）'!O15</f>
        <v>0</v>
      </c>
      <c r="R33" s="172"/>
      <c r="S33" s="184"/>
      <c r="T33" s="171">
        <f>'基本情報入力シート(加盟登録票）'!O16</f>
        <v>0</v>
      </c>
      <c r="U33" s="172"/>
      <c r="V33" s="173"/>
    </row>
    <row r="34" spans="1:22" ht="41.25" customHeight="1">
      <c r="A34" s="17">
        <v>25</v>
      </c>
      <c r="B34" s="30">
        <f>IF(A34="","",VLOOKUP(A34,'基本情報入力シート(加盟登録票）'!$A$20:$E$49,2,FALSE))</f>
        <v>0</v>
      </c>
      <c r="C34" s="49">
        <f>IF(A34="","",VLOOKUP(A34,'基本情報入力シート(加盟登録票）'!$A$20:$E$49,3,FALSE))</f>
        <v>0</v>
      </c>
      <c r="D34" s="19">
        <f>IF(A34="","",VLOOKUP(A34,'基本情報入力シート(加盟登録票）'!$A$20:$E$49,4,FALSE))</f>
        <v>0</v>
      </c>
      <c r="E34" s="25">
        <f>IF(A34="","",VLOOKUP(A34,'基本情報入力シート(加盟登録票）'!$A$20:$E$49,5,FALSE))</f>
      </c>
      <c r="F34" s="26">
        <f>IF(A34="","",VLOOKUP(A34,'基本情報入力シート(加盟登録票）'!$A$20:$O$49,12,FALSE))</f>
        <v>0</v>
      </c>
      <c r="G34" s="78"/>
      <c r="H34" s="87"/>
      <c r="I34" s="87"/>
      <c r="J34" s="88"/>
      <c r="K34" s="3"/>
      <c r="L34" s="5"/>
      <c r="M34" s="5"/>
      <c r="N34" s="5"/>
      <c r="O34" s="5"/>
      <c r="P34" s="5"/>
      <c r="Q34" s="5"/>
      <c r="R34" s="5"/>
      <c r="S34" s="5"/>
      <c r="T34" s="5"/>
      <c r="U34" s="5"/>
      <c r="V34" s="7"/>
    </row>
    <row r="35" spans="1:22" ht="41.25" customHeight="1">
      <c r="A35" s="17">
        <v>26</v>
      </c>
      <c r="B35" s="30">
        <f>IF(A35="","",VLOOKUP(A35,'基本情報入力シート(加盟登録票）'!$A$20:$E$49,2,FALSE))</f>
        <v>0</v>
      </c>
      <c r="C35" s="49">
        <f>IF(A35="","",VLOOKUP(A35,'基本情報入力シート(加盟登録票）'!$A$20:$E$49,3,FALSE))</f>
        <v>0</v>
      </c>
      <c r="D35" s="19">
        <f>IF(A35="","",VLOOKUP(A35,'基本情報入力シート(加盟登録票）'!$A$20:$E$49,4,FALSE))</f>
        <v>0</v>
      </c>
      <c r="E35" s="25">
        <f>IF(A35="","",VLOOKUP(A35,'基本情報入力シート(加盟登録票）'!$A$20:$E$49,5,FALSE))</f>
      </c>
      <c r="F35" s="26">
        <f>IF(A35="","",VLOOKUP(A35,'基本情報入力シート(加盟登録票）'!$A$20:$O$49,12,FALSE))</f>
        <v>0</v>
      </c>
      <c r="G35" s="78"/>
      <c r="H35" s="87"/>
      <c r="I35" s="87"/>
      <c r="J35" s="88"/>
      <c r="K35" s="18"/>
      <c r="L35" s="35" t="s">
        <v>1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ht="41.25" customHeight="1">
      <c r="A36" s="17">
        <v>27</v>
      </c>
      <c r="B36" s="30">
        <f>IF(A36="","",VLOOKUP(A36,'基本情報入力シート(加盟登録票）'!$A$20:$E$49,2,FALSE))</f>
        <v>0</v>
      </c>
      <c r="C36" s="49">
        <f>IF(A36="","",VLOOKUP(A36,'基本情報入力シート(加盟登録票）'!$A$20:$E$49,3,FALSE))</f>
        <v>0</v>
      </c>
      <c r="D36" s="19">
        <f>IF(A36="","",VLOOKUP(A36,'基本情報入力シート(加盟登録票）'!$A$20:$E$49,4,FALSE))</f>
        <v>0</v>
      </c>
      <c r="E36" s="25">
        <f>IF(A36="","",VLOOKUP(A36,'基本情報入力シート(加盟登録票）'!$A$20:$E$49,5,FALSE))</f>
      </c>
      <c r="F36" s="26">
        <f>IF(A36="","",VLOOKUP(A36,'基本情報入力シート(加盟登録票）'!$A$20:$O$49,12,FALSE))</f>
        <v>0</v>
      </c>
      <c r="G36" s="78"/>
      <c r="H36" s="87"/>
      <c r="I36" s="87"/>
      <c r="J36" s="88"/>
      <c r="K36" s="1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41.25" customHeight="1">
      <c r="A37" s="17">
        <v>28</v>
      </c>
      <c r="B37" s="30">
        <f>IF(A37="","",VLOOKUP(A37,'基本情報入力シート(加盟登録票）'!$A$20:$E$49,2,FALSE))</f>
        <v>0</v>
      </c>
      <c r="C37" s="49">
        <f>IF(A37="","",VLOOKUP(A37,'基本情報入力シート(加盟登録票）'!$A$20:$E$49,3,FALSE))</f>
        <v>0</v>
      </c>
      <c r="D37" s="19">
        <f>IF(A37="","",VLOOKUP(A37,'基本情報入力シート(加盟登録票）'!$A$20:$E$49,4,FALSE))</f>
        <v>0</v>
      </c>
      <c r="E37" s="25">
        <f>IF(A37="","",VLOOKUP(A37,'基本情報入力シート(加盟登録票）'!$A$20:$E$49,5,FALSE))</f>
        <v>0</v>
      </c>
      <c r="F37" s="26">
        <f>IF(A37="","",VLOOKUP(A37,'基本情報入力シート(加盟登録票）'!$A$20:$O$49,12,FALSE))</f>
        <v>0</v>
      </c>
      <c r="G37" s="78"/>
      <c r="H37" s="87"/>
      <c r="I37" s="87"/>
      <c r="J37" s="88"/>
      <c r="K37" s="18"/>
      <c r="L37" s="37" t="s">
        <v>88</v>
      </c>
      <c r="M37" s="38"/>
      <c r="N37" s="38"/>
      <c r="O37" s="38"/>
      <c r="P37" s="38"/>
      <c r="Q37" s="38"/>
      <c r="R37" s="38"/>
      <c r="S37" s="38"/>
      <c r="T37" s="38"/>
      <c r="U37" s="38"/>
      <c r="V37" s="39"/>
    </row>
    <row r="38" spans="1:22" ht="41.25" customHeight="1">
      <c r="A38" s="17">
        <v>29</v>
      </c>
      <c r="B38" s="30">
        <f>IF(A38="","",VLOOKUP(A38,'基本情報入力シート(加盟登録票）'!$A$20:$E$49,2,FALSE))</f>
        <v>0</v>
      </c>
      <c r="C38" s="49">
        <f>IF(A38="","",VLOOKUP(A38,'基本情報入力シート(加盟登録票）'!$A$20:$E$49,3,FALSE))</f>
        <v>0</v>
      </c>
      <c r="D38" s="19">
        <f>IF(A38="","",VLOOKUP(A38,'基本情報入力シート(加盟登録票）'!$A$20:$E$49,4,FALSE))</f>
        <v>0</v>
      </c>
      <c r="E38" s="25">
        <f>IF(A38="","",VLOOKUP(A38,'基本情報入力シート(加盟登録票）'!$A$20:$E$49,5,FALSE))</f>
      </c>
      <c r="F38" s="26">
        <f>IF(A38="","",VLOOKUP(A38,'基本情報入力シート(加盟登録票）'!$A$20:$O$49,12,FALSE))</f>
        <v>0</v>
      </c>
      <c r="G38" s="78"/>
      <c r="H38" s="87"/>
      <c r="I38" s="87"/>
      <c r="J38" s="88"/>
      <c r="K38" s="18"/>
      <c r="L38" s="40"/>
      <c r="M38" s="41"/>
      <c r="N38" s="41"/>
      <c r="O38" s="41"/>
      <c r="P38" s="41"/>
      <c r="Q38" s="41"/>
      <c r="R38" s="41"/>
      <c r="S38" s="41"/>
      <c r="T38" s="41"/>
      <c r="U38" s="41"/>
      <c r="V38" s="42"/>
    </row>
    <row r="39" spans="1:22" ht="41.25" customHeight="1">
      <c r="A39" s="17">
        <v>30</v>
      </c>
      <c r="B39" s="30">
        <f>IF(A39="","",VLOOKUP(A39,'基本情報入力シート(加盟登録票）'!$A$20:$E$49,2,FALSE))</f>
        <v>0</v>
      </c>
      <c r="C39" s="49">
        <f>IF(A39="","",VLOOKUP(A39,'基本情報入力シート(加盟登録票）'!$A$20:$E$49,3,FALSE))</f>
        <v>0</v>
      </c>
      <c r="D39" s="19">
        <f>IF(A39="","",VLOOKUP(A39,'基本情報入力シート(加盟登録票）'!$A$20:$E$49,4,FALSE))</f>
        <v>0</v>
      </c>
      <c r="E39" s="25">
        <f>IF(A39="","",VLOOKUP(A39,'基本情報入力シート(加盟登録票）'!$A$20:$E$49,5,FALSE))</f>
      </c>
      <c r="F39" s="26">
        <f>IF(A39="","",VLOOKUP(A39,'基本情報入力シート(加盟登録票）'!$A$20:$O$49,12,FALSE))</f>
        <v>0</v>
      </c>
      <c r="G39" s="78"/>
      <c r="H39" s="87"/>
      <c r="I39" s="87"/>
      <c r="J39" s="88"/>
      <c r="K39" s="18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5"/>
    </row>
  </sheetData>
  <sheetProtection/>
  <mergeCells count="63">
    <mergeCell ref="B1:D2"/>
    <mergeCell ref="V8:V9"/>
    <mergeCell ref="N8:U9"/>
    <mergeCell ref="L15:M15"/>
    <mergeCell ref="N10:Q10"/>
    <mergeCell ref="D4:M5"/>
    <mergeCell ref="N4:V5"/>
    <mergeCell ref="R13:U13"/>
    <mergeCell ref="B8:B9"/>
    <mergeCell ref="C8:C9"/>
    <mergeCell ref="B6:D6"/>
    <mergeCell ref="L28:V28"/>
    <mergeCell ref="L19:V19"/>
    <mergeCell ref="L20:V20"/>
    <mergeCell ref="L23:V23"/>
    <mergeCell ref="N15:Q15"/>
    <mergeCell ref="R15:U15"/>
    <mergeCell ref="G8:J8"/>
    <mergeCell ref="L10:M10"/>
    <mergeCell ref="L11:M11"/>
    <mergeCell ref="T32:V32"/>
    <mergeCell ref="L16:V16"/>
    <mergeCell ref="L17:V18"/>
    <mergeCell ref="L21:V22"/>
    <mergeCell ref="L24:V25"/>
    <mergeCell ref="L26:V26"/>
    <mergeCell ref="Q32:S32"/>
    <mergeCell ref="T30:V30"/>
    <mergeCell ref="N30:P30"/>
    <mergeCell ref="Q31:S31"/>
    <mergeCell ref="D8:D9"/>
    <mergeCell ref="F8:F9"/>
    <mergeCell ref="L30:L31"/>
    <mergeCell ref="L8:M9"/>
    <mergeCell ref="L13:M13"/>
    <mergeCell ref="L14:M14"/>
    <mergeCell ref="L12:M12"/>
    <mergeCell ref="P1:Q1"/>
    <mergeCell ref="P2:V2"/>
    <mergeCell ref="P3:V3"/>
    <mergeCell ref="N12:Q12"/>
    <mergeCell ref="N13:Q13"/>
    <mergeCell ref="N14:Q14"/>
    <mergeCell ref="R11:U11"/>
    <mergeCell ref="N11:Q11"/>
    <mergeCell ref="R12:U12"/>
    <mergeCell ref="E6:S6"/>
    <mergeCell ref="T33:V33"/>
    <mergeCell ref="L32:L33"/>
    <mergeCell ref="N32:P32"/>
    <mergeCell ref="N33:P33"/>
    <mergeCell ref="Q33:S33"/>
    <mergeCell ref="L29:M29"/>
    <mergeCell ref="Q30:S30"/>
    <mergeCell ref="N31:P31"/>
    <mergeCell ref="N29:P29"/>
    <mergeCell ref="Q29:S29"/>
    <mergeCell ref="R14:U14"/>
    <mergeCell ref="E7:Q7"/>
    <mergeCell ref="R10:U10"/>
    <mergeCell ref="T31:V31"/>
    <mergeCell ref="E8:E9"/>
    <mergeCell ref="T29:V29"/>
  </mergeCells>
  <dataValidations count="3">
    <dataValidation type="list" allowBlank="1" showInputMessage="1" showErrorMessage="1" sqref="O2">
      <formula1>メンバー表!#REF!</formula1>
    </dataValidation>
    <dataValidation type="list" allowBlank="1" showInputMessage="1" showErrorMessage="1" sqref="O3">
      <formula1>メンバー表!#REF!</formula1>
    </dataValidation>
    <dataValidation type="list" allowBlank="1" showInputMessage="1" showErrorMessage="1" sqref="C3:D3">
      <formula1>メンバー表!#REF!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orientation="portrait" paperSize="9" scale="4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L58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3.625" style="5" customWidth="1"/>
    <col min="2" max="2" width="6.625" style="6" customWidth="1"/>
    <col min="3" max="3" width="7.125" style="6" customWidth="1"/>
    <col min="4" max="4" width="20.625" style="6" customWidth="1"/>
    <col min="5" max="6" width="10.125" style="6" customWidth="1"/>
    <col min="7" max="9" width="10.375" style="6" customWidth="1"/>
    <col min="10" max="10" width="5.125" style="6" customWidth="1"/>
    <col min="11" max="11" width="8.125" style="6" customWidth="1"/>
    <col min="12" max="14" width="10.375" style="6" customWidth="1"/>
    <col min="15" max="15" width="10.375" style="5" customWidth="1"/>
    <col min="16" max="16" width="1.12109375" style="5" customWidth="1"/>
    <col min="17" max="16384" width="9.00390625" style="5" customWidth="1"/>
  </cols>
  <sheetData>
    <row r="1" spans="1:17" ht="25.5">
      <c r="A1" s="278" t="s">
        <v>81</v>
      </c>
      <c r="B1" s="278"/>
      <c r="C1" s="278"/>
      <c r="D1" s="278"/>
      <c r="E1" s="278"/>
      <c r="F1" s="278"/>
      <c r="G1" s="278"/>
      <c r="H1" s="278"/>
      <c r="I1" s="278"/>
      <c r="J1" s="278" t="s">
        <v>98</v>
      </c>
      <c r="K1" s="278"/>
      <c r="L1" s="278"/>
      <c r="M1" s="278"/>
      <c r="N1" s="278"/>
      <c r="O1" s="278"/>
      <c r="P1" s="89"/>
      <c r="Q1" s="59"/>
    </row>
    <row r="2" ht="17.25"/>
    <row r="3" spans="1:15" ht="26.25" customHeight="1">
      <c r="A3" s="276" t="s">
        <v>75</v>
      </c>
      <c r="B3" s="276"/>
      <c r="C3" s="271"/>
      <c r="D3" s="271"/>
      <c r="E3" s="271"/>
      <c r="F3" s="271"/>
      <c r="G3" s="271"/>
      <c r="H3" s="271"/>
      <c r="I3" s="271"/>
      <c r="J3" s="42"/>
      <c r="K3" s="280" t="s">
        <v>76</v>
      </c>
      <c r="L3" s="280"/>
      <c r="M3" s="271"/>
      <c r="N3" s="271"/>
      <c r="O3" s="271"/>
    </row>
    <row r="4" spans="1:90" ht="28.5" customHeight="1">
      <c r="A4" s="280" t="s">
        <v>24</v>
      </c>
      <c r="B4" s="280"/>
      <c r="C4" s="271"/>
      <c r="D4" s="271"/>
      <c r="E4" s="271"/>
      <c r="F4" s="271"/>
      <c r="G4" s="271"/>
      <c r="H4" s="271"/>
      <c r="I4" s="271"/>
      <c r="J4" s="16"/>
      <c r="K4" s="277" t="s">
        <v>70</v>
      </c>
      <c r="L4" s="277"/>
      <c r="M4" s="271"/>
      <c r="N4" s="271"/>
      <c r="O4" s="271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68" s="52" customFormat="1" ht="11.25" customHeight="1">
      <c r="A5" s="161"/>
      <c r="B5" s="161"/>
      <c r="C5" s="161"/>
      <c r="D5" s="161"/>
      <c r="E5" s="161"/>
      <c r="F5" s="161"/>
      <c r="G5" s="161"/>
      <c r="H5" s="161"/>
      <c r="I5" s="161"/>
      <c r="J5" s="69"/>
      <c r="K5" s="270"/>
      <c r="L5" s="270"/>
      <c r="M5" s="161"/>
      <c r="N5" s="161"/>
      <c r="O5" s="161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5"/>
      <c r="AM5" s="65"/>
      <c r="AN5" s="64"/>
      <c r="AO5" s="64"/>
      <c r="AP5" s="64"/>
      <c r="AQ5" s="64"/>
      <c r="AR5" s="64"/>
      <c r="AS5" s="64"/>
      <c r="AT5" s="64"/>
      <c r="AU5" s="64"/>
      <c r="AV5" s="64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</row>
    <row r="6" spans="1:68" s="52" customFormat="1" ht="24.75" customHeight="1">
      <c r="A6" s="240" t="s">
        <v>52</v>
      </c>
      <c r="B6" s="241"/>
      <c r="C6" s="244"/>
      <c r="D6" s="245"/>
      <c r="E6" s="93" t="s">
        <v>53</v>
      </c>
      <c r="F6" s="250" t="s">
        <v>78</v>
      </c>
      <c r="G6" s="251"/>
      <c r="H6" s="251"/>
      <c r="I6" s="251"/>
      <c r="J6" s="252"/>
      <c r="K6" s="155" t="s">
        <v>54</v>
      </c>
      <c r="L6" s="157"/>
      <c r="M6" s="253"/>
      <c r="N6" s="253"/>
      <c r="O6" s="253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5"/>
      <c r="AM6" s="65"/>
      <c r="AN6" s="64"/>
      <c r="AO6" s="64"/>
      <c r="AP6" s="64"/>
      <c r="AQ6" s="64"/>
      <c r="AR6" s="64"/>
      <c r="AS6" s="64"/>
      <c r="AT6" s="64"/>
      <c r="AU6" s="64"/>
      <c r="AV6" s="64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</row>
    <row r="7" spans="1:68" s="52" customFormat="1" ht="24.75" customHeight="1">
      <c r="A7" s="272"/>
      <c r="B7" s="273"/>
      <c r="C7" s="246"/>
      <c r="D7" s="247"/>
      <c r="E7" s="92" t="s">
        <v>80</v>
      </c>
      <c r="F7" s="253"/>
      <c r="G7" s="253"/>
      <c r="H7" s="92" t="s">
        <v>79</v>
      </c>
      <c r="I7" s="248"/>
      <c r="J7" s="249"/>
      <c r="K7" s="258" t="s">
        <v>77</v>
      </c>
      <c r="L7" s="259"/>
      <c r="M7" s="253"/>
      <c r="N7" s="253"/>
      <c r="O7" s="253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5"/>
      <c r="AM7" s="65"/>
      <c r="AN7" s="64"/>
      <c r="AO7" s="64"/>
      <c r="AP7" s="64"/>
      <c r="AQ7" s="64"/>
      <c r="AR7" s="64"/>
      <c r="AS7" s="64"/>
      <c r="AT7" s="64"/>
      <c r="AU7" s="64"/>
      <c r="AV7" s="64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</row>
    <row r="8" spans="1:68" s="52" customFormat="1" ht="24.75" customHeight="1">
      <c r="A8" s="240" t="s">
        <v>52</v>
      </c>
      <c r="B8" s="241"/>
      <c r="C8" s="244"/>
      <c r="D8" s="245"/>
      <c r="E8" s="93" t="s">
        <v>53</v>
      </c>
      <c r="F8" s="250" t="s">
        <v>78</v>
      </c>
      <c r="G8" s="251"/>
      <c r="H8" s="251"/>
      <c r="I8" s="251"/>
      <c r="J8" s="252"/>
      <c r="K8" s="155" t="s">
        <v>54</v>
      </c>
      <c r="L8" s="157"/>
      <c r="M8" s="253"/>
      <c r="N8" s="253"/>
      <c r="O8" s="253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5"/>
      <c r="AM8" s="65"/>
      <c r="AN8" s="64"/>
      <c r="AO8" s="64"/>
      <c r="AP8" s="64"/>
      <c r="AQ8" s="64"/>
      <c r="AR8" s="64"/>
      <c r="AS8" s="64"/>
      <c r="AT8" s="64"/>
      <c r="AU8" s="64"/>
      <c r="AV8" s="64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</row>
    <row r="9" spans="1:68" s="52" customFormat="1" ht="24.75" customHeight="1">
      <c r="A9" s="242" t="s">
        <v>82</v>
      </c>
      <c r="B9" s="243"/>
      <c r="C9" s="246"/>
      <c r="D9" s="247"/>
      <c r="E9" s="92" t="s">
        <v>80</v>
      </c>
      <c r="F9" s="253"/>
      <c r="G9" s="253"/>
      <c r="H9" s="92" t="s">
        <v>79</v>
      </c>
      <c r="I9" s="248"/>
      <c r="J9" s="249"/>
      <c r="K9" s="258" t="s">
        <v>77</v>
      </c>
      <c r="L9" s="259"/>
      <c r="M9" s="253"/>
      <c r="N9" s="253"/>
      <c r="O9" s="253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5"/>
      <c r="AM9" s="65"/>
      <c r="AN9" s="64"/>
      <c r="AO9" s="64"/>
      <c r="AP9" s="64"/>
      <c r="AQ9" s="64"/>
      <c r="AR9" s="64"/>
      <c r="AS9" s="64"/>
      <c r="AT9" s="64"/>
      <c r="AU9" s="64"/>
      <c r="AV9" s="64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</row>
    <row r="10" spans="1:68" s="52" customFormat="1" ht="38.25" customHeight="1">
      <c r="A10" s="70"/>
      <c r="B10" s="70"/>
      <c r="C10" s="71"/>
      <c r="D10" s="71"/>
      <c r="E10" s="75"/>
      <c r="F10" s="71"/>
      <c r="G10" s="71"/>
      <c r="H10" s="71"/>
      <c r="I10" s="71"/>
      <c r="J10" s="71"/>
      <c r="K10" s="72"/>
      <c r="L10" s="72"/>
      <c r="M10" s="71"/>
      <c r="N10" s="71"/>
      <c r="O10" s="71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5"/>
      <c r="AM10" s="65"/>
      <c r="AN10" s="64"/>
      <c r="AO10" s="64"/>
      <c r="AP10" s="64"/>
      <c r="AQ10" s="64"/>
      <c r="AR10" s="64"/>
      <c r="AS10" s="64"/>
      <c r="AT10" s="64"/>
      <c r="AU10" s="64"/>
      <c r="AV10" s="64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</row>
    <row r="11" spans="1:12" ht="24.75" customHeight="1">
      <c r="A11" s="274" t="s">
        <v>37</v>
      </c>
      <c r="B11" s="274"/>
      <c r="C11" s="274"/>
      <c r="D11" s="90" t="s">
        <v>20</v>
      </c>
      <c r="E11" s="264" t="s">
        <v>33</v>
      </c>
      <c r="F11" s="264"/>
      <c r="G11" s="269" t="s">
        <v>26</v>
      </c>
      <c r="H11" s="269"/>
      <c r="I11" s="90" t="s">
        <v>23</v>
      </c>
      <c r="J11" s="73"/>
      <c r="K11" s="267" t="s">
        <v>38</v>
      </c>
      <c r="L11" s="267"/>
    </row>
    <row r="12" spans="1:15" ht="24.75" customHeight="1">
      <c r="A12" s="95">
        <v>1</v>
      </c>
      <c r="B12" s="271" t="s">
        <v>59</v>
      </c>
      <c r="C12" s="271"/>
      <c r="D12" s="8"/>
      <c r="E12" s="265"/>
      <c r="F12" s="265"/>
      <c r="G12" s="266"/>
      <c r="H12" s="266"/>
      <c r="I12" s="10">
        <f ca="1">DATEDIF(G12,TODAY(),"y")</f>
        <v>115</v>
      </c>
      <c r="J12" s="74"/>
      <c r="K12" s="279"/>
      <c r="L12" s="264" t="s">
        <v>64</v>
      </c>
      <c r="M12" s="264"/>
      <c r="N12" s="264" t="s">
        <v>65</v>
      </c>
      <c r="O12" s="264"/>
    </row>
    <row r="13" spans="1:15" ht="24.75" customHeight="1">
      <c r="A13" s="95">
        <v>2</v>
      </c>
      <c r="B13" s="271" t="s">
        <v>18</v>
      </c>
      <c r="C13" s="271"/>
      <c r="D13" s="8"/>
      <c r="E13" s="265"/>
      <c r="F13" s="265"/>
      <c r="G13" s="266"/>
      <c r="H13" s="266"/>
      <c r="I13" s="10">
        <f ca="1">DATEDIF(G13,TODAY(),"y")</f>
        <v>115</v>
      </c>
      <c r="J13" s="74"/>
      <c r="K13" s="279"/>
      <c r="L13" s="90" t="s">
        <v>61</v>
      </c>
      <c r="M13" s="90" t="s">
        <v>62</v>
      </c>
      <c r="N13" s="90" t="s">
        <v>61</v>
      </c>
      <c r="O13" s="90" t="s">
        <v>62</v>
      </c>
    </row>
    <row r="14" spans="1:15" ht="24.75" customHeight="1">
      <c r="A14" s="95">
        <v>3</v>
      </c>
      <c r="B14" s="268" t="s">
        <v>42</v>
      </c>
      <c r="C14" s="268"/>
      <c r="D14" s="8"/>
      <c r="E14" s="265"/>
      <c r="F14" s="265"/>
      <c r="G14" s="266"/>
      <c r="H14" s="266"/>
      <c r="I14" s="10">
        <f ca="1">DATEDIF(G14,TODAY(),"y")</f>
        <v>115</v>
      </c>
      <c r="J14" s="74"/>
      <c r="K14" s="91" t="s">
        <v>39</v>
      </c>
      <c r="L14" s="8"/>
      <c r="M14" s="10"/>
      <c r="N14" s="10"/>
      <c r="O14" s="10"/>
    </row>
    <row r="15" spans="1:15" ht="24.75" customHeight="1">
      <c r="A15" s="95">
        <v>4</v>
      </c>
      <c r="B15" s="268" t="s">
        <v>42</v>
      </c>
      <c r="C15" s="268"/>
      <c r="D15" s="8"/>
      <c r="E15" s="265"/>
      <c r="F15" s="265"/>
      <c r="G15" s="266"/>
      <c r="H15" s="266"/>
      <c r="I15" s="10">
        <f ca="1">DATEDIF(G15,TODAY(),"y")</f>
        <v>115</v>
      </c>
      <c r="J15" s="74"/>
      <c r="K15" s="91" t="s">
        <v>40</v>
      </c>
      <c r="L15" s="8"/>
      <c r="M15" s="10"/>
      <c r="N15" s="10"/>
      <c r="O15" s="10"/>
    </row>
    <row r="16" spans="1:15" ht="24.75" customHeight="1">
      <c r="A16" s="95">
        <v>5</v>
      </c>
      <c r="B16" s="268"/>
      <c r="C16" s="268"/>
      <c r="D16" s="8"/>
      <c r="E16" s="265"/>
      <c r="F16" s="265"/>
      <c r="G16" s="266"/>
      <c r="H16" s="266"/>
      <c r="I16" s="10">
        <f ca="1">DATEDIF(G16,TODAY(),"y")</f>
        <v>115</v>
      </c>
      <c r="J16" s="74"/>
      <c r="K16" s="91" t="s">
        <v>41</v>
      </c>
      <c r="L16" s="8"/>
      <c r="M16" s="10"/>
      <c r="N16" s="10"/>
      <c r="O16" s="10"/>
    </row>
    <row r="17" spans="1:90" ht="19.5" customHeight="1">
      <c r="A17" s="63"/>
      <c r="B17" s="63"/>
      <c r="C17" s="16"/>
      <c r="D17" s="16"/>
      <c r="E17" s="16"/>
      <c r="F17" s="1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</row>
    <row r="18" spans="1:90" ht="19.5" customHeight="1">
      <c r="A18" s="63"/>
      <c r="B18" s="63"/>
      <c r="C18" s="16"/>
      <c r="D18" s="16"/>
      <c r="E18" s="16"/>
      <c r="F18" s="1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</row>
    <row r="19" spans="1:15" s="60" customFormat="1" ht="24.75" customHeight="1">
      <c r="A19" s="90" t="s">
        <v>31</v>
      </c>
      <c r="B19" s="90" t="s">
        <v>8</v>
      </c>
      <c r="C19" s="90" t="s">
        <v>32</v>
      </c>
      <c r="D19" s="90" t="s">
        <v>20</v>
      </c>
      <c r="E19" s="264" t="s">
        <v>33</v>
      </c>
      <c r="F19" s="264"/>
      <c r="G19" s="90" t="s">
        <v>21</v>
      </c>
      <c r="H19" s="90" t="s">
        <v>22</v>
      </c>
      <c r="I19" s="269" t="s">
        <v>26</v>
      </c>
      <c r="J19" s="269"/>
      <c r="K19" s="90" t="s">
        <v>23</v>
      </c>
      <c r="L19" s="264" t="s">
        <v>19</v>
      </c>
      <c r="M19" s="264"/>
      <c r="N19" s="264" t="s">
        <v>74</v>
      </c>
      <c r="O19" s="264"/>
    </row>
    <row r="20" spans="1:17" ht="24.75" customHeight="1">
      <c r="A20" s="94">
        <v>1</v>
      </c>
      <c r="B20" s="67"/>
      <c r="C20" s="67"/>
      <c r="D20" s="62"/>
      <c r="E20" s="262"/>
      <c r="F20" s="263"/>
      <c r="G20" s="61"/>
      <c r="H20" s="61"/>
      <c r="I20" s="254"/>
      <c r="J20" s="255"/>
      <c r="K20" s="67">
        <f aca="true" ca="1" t="shared" si="0" ref="K20:K49">DATEDIF(I20,TODAY(),"y")</f>
        <v>115</v>
      </c>
      <c r="L20" s="262"/>
      <c r="M20" s="263"/>
      <c r="N20" s="262"/>
      <c r="O20" s="263"/>
      <c r="Q20" s="5" t="s">
        <v>27</v>
      </c>
    </row>
    <row r="21" spans="1:17" ht="24.75" customHeight="1">
      <c r="A21" s="91">
        <v>2</v>
      </c>
      <c r="B21" s="10"/>
      <c r="C21" s="10"/>
      <c r="D21" s="9"/>
      <c r="E21" s="256">
        <f aca="true" t="shared" si="1" ref="E21:E49">PHONETIC(D21)</f>
      </c>
      <c r="F21" s="257"/>
      <c r="G21" s="8"/>
      <c r="H21" s="8"/>
      <c r="I21" s="254"/>
      <c r="J21" s="255"/>
      <c r="K21" s="10">
        <f ca="1" t="shared" si="0"/>
        <v>115</v>
      </c>
      <c r="L21" s="256"/>
      <c r="M21" s="257"/>
      <c r="N21" s="256"/>
      <c r="O21" s="257"/>
      <c r="Q21" s="5" t="s">
        <v>28</v>
      </c>
    </row>
    <row r="22" spans="1:17" ht="24.75" customHeight="1">
      <c r="A22" s="91">
        <v>3</v>
      </c>
      <c r="B22" s="10"/>
      <c r="C22" s="10"/>
      <c r="D22" s="9"/>
      <c r="E22" s="256">
        <f t="shared" si="1"/>
      </c>
      <c r="F22" s="257"/>
      <c r="G22" s="8"/>
      <c r="H22" s="8"/>
      <c r="I22" s="254"/>
      <c r="J22" s="255"/>
      <c r="K22" s="10">
        <f ca="1" t="shared" si="0"/>
        <v>115</v>
      </c>
      <c r="L22" s="256"/>
      <c r="M22" s="257"/>
      <c r="N22" s="256"/>
      <c r="O22" s="257"/>
      <c r="Q22" s="5" t="s">
        <v>29</v>
      </c>
    </row>
    <row r="23" spans="1:17" ht="24.75" customHeight="1">
      <c r="A23" s="91">
        <v>4</v>
      </c>
      <c r="B23" s="10"/>
      <c r="C23" s="10"/>
      <c r="D23" s="9"/>
      <c r="E23" s="256">
        <f t="shared" si="1"/>
      </c>
      <c r="F23" s="257"/>
      <c r="G23" s="8"/>
      <c r="H23" s="8"/>
      <c r="I23" s="254"/>
      <c r="J23" s="255"/>
      <c r="K23" s="10">
        <f ca="1" t="shared" si="0"/>
        <v>115</v>
      </c>
      <c r="L23" s="256"/>
      <c r="M23" s="257"/>
      <c r="N23" s="256"/>
      <c r="O23" s="257"/>
      <c r="Q23" s="5" t="s">
        <v>30</v>
      </c>
    </row>
    <row r="24" spans="1:17" ht="24.75" customHeight="1">
      <c r="A24" s="91">
        <v>5</v>
      </c>
      <c r="B24" s="10"/>
      <c r="C24" s="10"/>
      <c r="D24" s="9"/>
      <c r="E24" s="256">
        <f t="shared" si="1"/>
      </c>
      <c r="F24" s="257"/>
      <c r="G24" s="8"/>
      <c r="H24" s="8"/>
      <c r="I24" s="254"/>
      <c r="J24" s="255"/>
      <c r="K24" s="10">
        <f ca="1" t="shared" si="0"/>
        <v>115</v>
      </c>
      <c r="L24" s="256"/>
      <c r="M24" s="257"/>
      <c r="N24" s="256"/>
      <c r="O24" s="257"/>
      <c r="Q24" s="5" t="s">
        <v>34</v>
      </c>
    </row>
    <row r="25" spans="1:17" ht="24.75" customHeight="1">
      <c r="A25" s="91">
        <v>6</v>
      </c>
      <c r="B25" s="10"/>
      <c r="C25" s="10"/>
      <c r="D25" s="9"/>
      <c r="E25" s="256">
        <f t="shared" si="1"/>
      </c>
      <c r="F25" s="257"/>
      <c r="G25" s="8"/>
      <c r="H25" s="8"/>
      <c r="I25" s="254"/>
      <c r="J25" s="255"/>
      <c r="K25" s="10">
        <f ca="1" t="shared" si="0"/>
        <v>115</v>
      </c>
      <c r="L25" s="256"/>
      <c r="M25" s="257"/>
      <c r="N25" s="256"/>
      <c r="O25" s="257"/>
      <c r="Q25" s="5" t="s">
        <v>35</v>
      </c>
    </row>
    <row r="26" spans="1:17" ht="24.75" customHeight="1">
      <c r="A26" s="91">
        <v>7</v>
      </c>
      <c r="B26" s="10"/>
      <c r="C26" s="10"/>
      <c r="D26" s="9"/>
      <c r="E26" s="256">
        <f t="shared" si="1"/>
      </c>
      <c r="F26" s="257"/>
      <c r="G26" s="8"/>
      <c r="H26" s="8"/>
      <c r="I26" s="254"/>
      <c r="J26" s="255"/>
      <c r="K26" s="10">
        <f ca="1" t="shared" si="0"/>
        <v>115</v>
      </c>
      <c r="L26" s="256"/>
      <c r="M26" s="257"/>
      <c r="N26" s="256"/>
      <c r="O26" s="257"/>
      <c r="Q26" s="5" t="s">
        <v>36</v>
      </c>
    </row>
    <row r="27" spans="1:15" ht="24.75" customHeight="1">
      <c r="A27" s="91">
        <v>8</v>
      </c>
      <c r="B27" s="10"/>
      <c r="C27" s="10"/>
      <c r="D27" s="9"/>
      <c r="E27" s="256">
        <f t="shared" si="1"/>
      </c>
      <c r="F27" s="257"/>
      <c r="G27" s="8"/>
      <c r="H27" s="8"/>
      <c r="I27" s="254"/>
      <c r="J27" s="255"/>
      <c r="K27" s="10">
        <f ca="1" t="shared" si="0"/>
        <v>115</v>
      </c>
      <c r="L27" s="256"/>
      <c r="M27" s="257"/>
      <c r="N27" s="256"/>
      <c r="O27" s="257"/>
    </row>
    <row r="28" spans="1:15" ht="24.75" customHeight="1">
      <c r="A28" s="91">
        <v>9</v>
      </c>
      <c r="B28" s="10"/>
      <c r="C28" s="10"/>
      <c r="D28" s="9"/>
      <c r="E28" s="256">
        <f t="shared" si="1"/>
      </c>
      <c r="F28" s="257"/>
      <c r="G28" s="8"/>
      <c r="H28" s="8"/>
      <c r="I28" s="254"/>
      <c r="J28" s="255"/>
      <c r="K28" s="10">
        <f ca="1" t="shared" si="0"/>
        <v>115</v>
      </c>
      <c r="L28" s="256"/>
      <c r="M28" s="257"/>
      <c r="N28" s="256"/>
      <c r="O28" s="257"/>
    </row>
    <row r="29" spans="1:15" ht="24.75" customHeight="1">
      <c r="A29" s="91">
        <v>10</v>
      </c>
      <c r="B29" s="10"/>
      <c r="C29" s="10"/>
      <c r="D29" s="9"/>
      <c r="E29" s="256">
        <f t="shared" si="1"/>
      </c>
      <c r="F29" s="257"/>
      <c r="G29" s="8"/>
      <c r="H29" s="8"/>
      <c r="I29" s="254"/>
      <c r="J29" s="255"/>
      <c r="K29" s="10">
        <f ca="1" t="shared" si="0"/>
        <v>115</v>
      </c>
      <c r="L29" s="256"/>
      <c r="M29" s="257"/>
      <c r="N29" s="256"/>
      <c r="O29" s="257"/>
    </row>
    <row r="30" spans="1:15" ht="24.75" customHeight="1">
      <c r="A30" s="91">
        <v>11</v>
      </c>
      <c r="B30" s="10"/>
      <c r="C30" s="10"/>
      <c r="D30" s="9"/>
      <c r="E30" s="256">
        <f t="shared" si="1"/>
      </c>
      <c r="F30" s="257"/>
      <c r="G30" s="8"/>
      <c r="H30" s="8"/>
      <c r="I30" s="254"/>
      <c r="J30" s="255"/>
      <c r="K30" s="10">
        <f ca="1" t="shared" si="0"/>
        <v>115</v>
      </c>
      <c r="L30" s="256"/>
      <c r="M30" s="257"/>
      <c r="N30" s="256"/>
      <c r="O30" s="257"/>
    </row>
    <row r="31" spans="1:15" ht="24.75" customHeight="1">
      <c r="A31" s="91">
        <v>12</v>
      </c>
      <c r="B31" s="10"/>
      <c r="C31" s="10"/>
      <c r="D31" s="9"/>
      <c r="E31" s="256">
        <f t="shared" si="1"/>
      </c>
      <c r="F31" s="257"/>
      <c r="G31" s="8"/>
      <c r="H31" s="8"/>
      <c r="I31" s="254"/>
      <c r="J31" s="255"/>
      <c r="K31" s="10">
        <f ca="1" t="shared" si="0"/>
        <v>115</v>
      </c>
      <c r="L31" s="256"/>
      <c r="M31" s="257"/>
      <c r="N31" s="256"/>
      <c r="O31" s="257"/>
    </row>
    <row r="32" spans="1:15" ht="24.75" customHeight="1">
      <c r="A32" s="91">
        <v>13</v>
      </c>
      <c r="B32" s="10"/>
      <c r="C32" s="10"/>
      <c r="D32" s="9"/>
      <c r="E32" s="256">
        <f t="shared" si="1"/>
      </c>
      <c r="F32" s="257"/>
      <c r="G32" s="8"/>
      <c r="H32" s="8"/>
      <c r="I32" s="254"/>
      <c r="J32" s="255"/>
      <c r="K32" s="10">
        <f ca="1" t="shared" si="0"/>
        <v>115</v>
      </c>
      <c r="L32" s="256"/>
      <c r="M32" s="257"/>
      <c r="N32" s="256"/>
      <c r="O32" s="257"/>
    </row>
    <row r="33" spans="1:15" ht="24.75" customHeight="1">
      <c r="A33" s="91">
        <v>14</v>
      </c>
      <c r="B33" s="10"/>
      <c r="C33" s="10"/>
      <c r="D33" s="9"/>
      <c r="E33" s="256">
        <f t="shared" si="1"/>
      </c>
      <c r="F33" s="257"/>
      <c r="G33" s="8"/>
      <c r="H33" s="8"/>
      <c r="I33" s="254"/>
      <c r="J33" s="255"/>
      <c r="K33" s="10">
        <f ca="1" t="shared" si="0"/>
        <v>115</v>
      </c>
      <c r="L33" s="256"/>
      <c r="M33" s="257"/>
      <c r="N33" s="256"/>
      <c r="O33" s="257"/>
    </row>
    <row r="34" spans="1:15" ht="24.75" customHeight="1">
      <c r="A34" s="91">
        <v>15</v>
      </c>
      <c r="B34" s="10"/>
      <c r="C34" s="10"/>
      <c r="D34" s="9"/>
      <c r="E34" s="49"/>
      <c r="F34" s="55"/>
      <c r="G34" s="8"/>
      <c r="H34" s="8"/>
      <c r="I34" s="254"/>
      <c r="J34" s="255"/>
      <c r="K34" s="10">
        <f aca="true" ca="1" t="shared" si="2" ref="K34:K40">DATEDIF(I34,TODAY(),"y")</f>
        <v>115</v>
      </c>
      <c r="L34" s="256"/>
      <c r="M34" s="257"/>
      <c r="N34" s="256"/>
      <c r="O34" s="257"/>
    </row>
    <row r="35" spans="1:15" ht="24.75" customHeight="1">
      <c r="A35" s="91">
        <v>16</v>
      </c>
      <c r="B35" s="10"/>
      <c r="C35" s="10"/>
      <c r="D35" s="9"/>
      <c r="E35" s="49"/>
      <c r="F35" s="55"/>
      <c r="G35" s="8"/>
      <c r="H35" s="8"/>
      <c r="I35" s="254"/>
      <c r="J35" s="255"/>
      <c r="K35" s="10">
        <f ca="1" t="shared" si="2"/>
        <v>115</v>
      </c>
      <c r="L35" s="256"/>
      <c r="M35" s="257"/>
      <c r="N35" s="256"/>
      <c r="O35" s="257"/>
    </row>
    <row r="36" spans="1:15" ht="24.75" customHeight="1">
      <c r="A36" s="91">
        <v>17</v>
      </c>
      <c r="B36" s="10"/>
      <c r="C36" s="10"/>
      <c r="D36" s="9"/>
      <c r="E36" s="49"/>
      <c r="F36" s="55"/>
      <c r="G36" s="8"/>
      <c r="H36" s="8"/>
      <c r="I36" s="254"/>
      <c r="J36" s="255"/>
      <c r="K36" s="10">
        <f ca="1" t="shared" si="2"/>
        <v>115</v>
      </c>
      <c r="L36" s="256"/>
      <c r="M36" s="257"/>
      <c r="N36" s="256"/>
      <c r="O36" s="257"/>
    </row>
    <row r="37" spans="1:15" ht="24.75" customHeight="1">
      <c r="A37" s="91">
        <v>18</v>
      </c>
      <c r="B37" s="10"/>
      <c r="C37" s="10"/>
      <c r="D37" s="9"/>
      <c r="E37" s="49"/>
      <c r="F37" s="55"/>
      <c r="G37" s="8"/>
      <c r="H37" s="8"/>
      <c r="I37" s="254"/>
      <c r="J37" s="255"/>
      <c r="K37" s="10">
        <f ca="1" t="shared" si="2"/>
        <v>115</v>
      </c>
      <c r="L37" s="256"/>
      <c r="M37" s="257"/>
      <c r="N37" s="256"/>
      <c r="O37" s="257"/>
    </row>
    <row r="38" spans="1:15" ht="24.75" customHeight="1">
      <c r="A38" s="91">
        <v>19</v>
      </c>
      <c r="B38" s="10"/>
      <c r="C38" s="10"/>
      <c r="D38" s="9"/>
      <c r="E38" s="49"/>
      <c r="F38" s="55"/>
      <c r="G38" s="8"/>
      <c r="H38" s="8"/>
      <c r="I38" s="254"/>
      <c r="J38" s="255"/>
      <c r="K38" s="10">
        <f ca="1" t="shared" si="2"/>
        <v>115</v>
      </c>
      <c r="L38" s="256"/>
      <c r="M38" s="257"/>
      <c r="N38" s="256"/>
      <c r="O38" s="257"/>
    </row>
    <row r="39" spans="1:15" ht="24.75" customHeight="1">
      <c r="A39" s="91">
        <v>20</v>
      </c>
      <c r="B39" s="10"/>
      <c r="C39" s="10"/>
      <c r="D39" s="9"/>
      <c r="E39" s="49"/>
      <c r="F39" s="55"/>
      <c r="G39" s="8"/>
      <c r="H39" s="8"/>
      <c r="I39" s="254"/>
      <c r="J39" s="255"/>
      <c r="K39" s="10">
        <f ca="1" t="shared" si="2"/>
        <v>115</v>
      </c>
      <c r="L39" s="256"/>
      <c r="M39" s="257"/>
      <c r="N39" s="256"/>
      <c r="O39" s="257"/>
    </row>
    <row r="40" spans="1:15" ht="24.75" customHeight="1">
      <c r="A40" s="91">
        <v>21</v>
      </c>
      <c r="B40" s="10"/>
      <c r="C40" s="10"/>
      <c r="D40" s="9"/>
      <c r="E40" s="49"/>
      <c r="F40" s="55"/>
      <c r="G40" s="8"/>
      <c r="H40" s="8"/>
      <c r="I40" s="254"/>
      <c r="J40" s="255"/>
      <c r="K40" s="10">
        <f ca="1" t="shared" si="2"/>
        <v>115</v>
      </c>
      <c r="L40" s="256"/>
      <c r="M40" s="257"/>
      <c r="N40" s="256"/>
      <c r="O40" s="257"/>
    </row>
    <row r="41" spans="1:15" ht="24.75" customHeight="1">
      <c r="A41" s="91">
        <v>22</v>
      </c>
      <c r="B41" s="10"/>
      <c r="C41" s="10"/>
      <c r="D41" s="9"/>
      <c r="E41" s="256">
        <f t="shared" si="1"/>
      </c>
      <c r="F41" s="257"/>
      <c r="G41" s="8"/>
      <c r="H41" s="8"/>
      <c r="I41" s="254"/>
      <c r="J41" s="255"/>
      <c r="K41" s="10">
        <f ca="1" t="shared" si="0"/>
        <v>115</v>
      </c>
      <c r="L41" s="256"/>
      <c r="M41" s="257"/>
      <c r="N41" s="256"/>
      <c r="O41" s="257"/>
    </row>
    <row r="42" spans="1:15" ht="24.75" customHeight="1">
      <c r="A42" s="91">
        <v>23</v>
      </c>
      <c r="B42" s="10"/>
      <c r="C42" s="10"/>
      <c r="D42" s="9"/>
      <c r="E42" s="256">
        <f t="shared" si="1"/>
      </c>
      <c r="F42" s="257"/>
      <c r="G42" s="8"/>
      <c r="H42" s="8"/>
      <c r="I42" s="254"/>
      <c r="J42" s="255"/>
      <c r="K42" s="10">
        <f ca="1" t="shared" si="0"/>
        <v>115</v>
      </c>
      <c r="L42" s="256"/>
      <c r="M42" s="257"/>
      <c r="N42" s="256"/>
      <c r="O42" s="257"/>
    </row>
    <row r="43" spans="1:15" ht="24.75" customHeight="1">
      <c r="A43" s="91">
        <v>24</v>
      </c>
      <c r="B43" s="10"/>
      <c r="C43" s="10"/>
      <c r="D43" s="9"/>
      <c r="E43" s="256">
        <f t="shared" si="1"/>
      </c>
      <c r="F43" s="257"/>
      <c r="G43" s="8"/>
      <c r="H43" s="8"/>
      <c r="I43" s="254"/>
      <c r="J43" s="255"/>
      <c r="K43" s="10">
        <f ca="1" t="shared" si="0"/>
        <v>115</v>
      </c>
      <c r="L43" s="256"/>
      <c r="M43" s="257"/>
      <c r="N43" s="256"/>
      <c r="O43" s="257"/>
    </row>
    <row r="44" spans="1:15" ht="24.75" customHeight="1">
      <c r="A44" s="91">
        <v>25</v>
      </c>
      <c r="B44" s="10"/>
      <c r="C44" s="10"/>
      <c r="D44" s="9"/>
      <c r="E44" s="256">
        <f t="shared" si="1"/>
      </c>
      <c r="F44" s="257"/>
      <c r="G44" s="8"/>
      <c r="H44" s="8"/>
      <c r="I44" s="254"/>
      <c r="J44" s="255"/>
      <c r="K44" s="10">
        <f ca="1" t="shared" si="0"/>
        <v>115</v>
      </c>
      <c r="L44" s="256"/>
      <c r="M44" s="257"/>
      <c r="N44" s="256"/>
      <c r="O44" s="257"/>
    </row>
    <row r="45" spans="1:15" ht="24.75" customHeight="1">
      <c r="A45" s="91">
        <v>26</v>
      </c>
      <c r="B45" s="10"/>
      <c r="C45" s="10"/>
      <c r="D45" s="9"/>
      <c r="E45" s="256">
        <f t="shared" si="1"/>
      </c>
      <c r="F45" s="257"/>
      <c r="G45" s="8"/>
      <c r="H45" s="8"/>
      <c r="I45" s="254"/>
      <c r="J45" s="255"/>
      <c r="K45" s="10">
        <f ca="1" t="shared" si="0"/>
        <v>115</v>
      </c>
      <c r="L45" s="256"/>
      <c r="M45" s="257"/>
      <c r="N45" s="256"/>
      <c r="O45" s="257"/>
    </row>
    <row r="46" spans="1:15" ht="24.75" customHeight="1">
      <c r="A46" s="91">
        <v>27</v>
      </c>
      <c r="B46" s="10"/>
      <c r="C46" s="10"/>
      <c r="D46" s="9"/>
      <c r="E46" s="256">
        <f t="shared" si="1"/>
      </c>
      <c r="F46" s="257"/>
      <c r="G46" s="8"/>
      <c r="H46" s="8"/>
      <c r="I46" s="254"/>
      <c r="J46" s="255"/>
      <c r="K46" s="10">
        <f ca="1" t="shared" si="0"/>
        <v>115</v>
      </c>
      <c r="L46" s="256"/>
      <c r="M46" s="257"/>
      <c r="N46" s="256"/>
      <c r="O46" s="257"/>
    </row>
    <row r="47" spans="1:15" ht="24.75" customHeight="1">
      <c r="A47" s="91">
        <v>28</v>
      </c>
      <c r="B47" s="10"/>
      <c r="C47" s="10"/>
      <c r="D47" s="9"/>
      <c r="E47" s="49"/>
      <c r="F47" s="55"/>
      <c r="G47" s="8"/>
      <c r="H47" s="8"/>
      <c r="I47" s="254"/>
      <c r="J47" s="255"/>
      <c r="K47" s="10">
        <f ca="1">DATEDIF(I47,TODAY(),"y")</f>
        <v>115</v>
      </c>
      <c r="L47" s="256"/>
      <c r="M47" s="257"/>
      <c r="N47" s="256"/>
      <c r="O47" s="257"/>
    </row>
    <row r="48" spans="1:15" ht="24.75" customHeight="1">
      <c r="A48" s="91">
        <v>29</v>
      </c>
      <c r="B48" s="10"/>
      <c r="C48" s="10"/>
      <c r="D48" s="9"/>
      <c r="E48" s="256">
        <f t="shared" si="1"/>
      </c>
      <c r="F48" s="257"/>
      <c r="G48" s="8"/>
      <c r="H48" s="8"/>
      <c r="I48" s="254"/>
      <c r="J48" s="255"/>
      <c r="K48" s="10">
        <f ca="1" t="shared" si="0"/>
        <v>115</v>
      </c>
      <c r="L48" s="256"/>
      <c r="M48" s="257"/>
      <c r="N48" s="256"/>
      <c r="O48" s="257"/>
    </row>
    <row r="49" spans="1:15" ht="24.75" customHeight="1">
      <c r="A49" s="91">
        <v>30</v>
      </c>
      <c r="B49" s="10"/>
      <c r="C49" s="10"/>
      <c r="D49" s="9"/>
      <c r="E49" s="256">
        <f t="shared" si="1"/>
      </c>
      <c r="F49" s="257"/>
      <c r="G49" s="8"/>
      <c r="H49" s="8"/>
      <c r="I49" s="260"/>
      <c r="J49" s="261"/>
      <c r="K49" s="10">
        <f ca="1" t="shared" si="0"/>
        <v>115</v>
      </c>
      <c r="L49" s="256"/>
      <c r="M49" s="257"/>
      <c r="N49" s="256"/>
      <c r="O49" s="257"/>
    </row>
    <row r="50" spans="1:15" s="7" customFormat="1" ht="19.5" customHeight="1">
      <c r="A50" s="11"/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="58" customFormat="1" ht="16.5"/>
    <row r="52" spans="1:4" ht="19.5" customHeight="1">
      <c r="A52" s="15"/>
      <c r="B52" s="275"/>
      <c r="C52" s="275"/>
      <c r="D52" s="16"/>
    </row>
    <row r="53" spans="1:4" ht="19.5" customHeight="1">
      <c r="A53" s="15"/>
      <c r="B53" s="275"/>
      <c r="C53" s="275"/>
      <c r="D53" s="16"/>
    </row>
    <row r="54" spans="1:4" ht="19.5" customHeight="1">
      <c r="A54" s="15"/>
      <c r="B54" s="275"/>
      <c r="C54" s="275"/>
      <c r="D54" s="16"/>
    </row>
    <row r="55" spans="1:4" ht="19.5" customHeight="1">
      <c r="A55" s="15"/>
      <c r="B55" s="275"/>
      <c r="C55" s="275"/>
      <c r="D55" s="16"/>
    </row>
    <row r="56" spans="1:4" ht="19.5" customHeight="1">
      <c r="A56" s="15"/>
      <c r="B56" s="275"/>
      <c r="C56" s="275"/>
      <c r="D56" s="16"/>
    </row>
    <row r="57" spans="1:4" ht="19.5" customHeight="1">
      <c r="A57" s="15"/>
      <c r="B57" s="275"/>
      <c r="C57" s="275"/>
      <c r="D57" s="16"/>
    </row>
    <row r="58" spans="1:4" ht="19.5" customHeight="1">
      <c r="A58" s="15"/>
      <c r="B58" s="275"/>
      <c r="C58" s="275"/>
      <c r="D58" s="16"/>
    </row>
  </sheetData>
  <sheetProtection/>
  <mergeCells count="178">
    <mergeCell ref="K4:L4"/>
    <mergeCell ref="A1:I1"/>
    <mergeCell ref="J1:O1"/>
    <mergeCell ref="G14:H14"/>
    <mergeCell ref="N12:O12"/>
    <mergeCell ref="K12:K13"/>
    <mergeCell ref="A4:B4"/>
    <mergeCell ref="K3:L3"/>
    <mergeCell ref="M4:O4"/>
    <mergeCell ref="M3:O3"/>
    <mergeCell ref="C4:I4"/>
    <mergeCell ref="C3:I3"/>
    <mergeCell ref="A3:B3"/>
    <mergeCell ref="K8:L8"/>
    <mergeCell ref="B57:C57"/>
    <mergeCell ref="B58:C58"/>
    <mergeCell ref="B52:C52"/>
    <mergeCell ref="B53:C53"/>
    <mergeCell ref="B54:C54"/>
    <mergeCell ref="B55:C55"/>
    <mergeCell ref="B56:C56"/>
    <mergeCell ref="E49:F49"/>
    <mergeCell ref="E30:F30"/>
    <mergeCell ref="E31:F31"/>
    <mergeCell ref="E32:F32"/>
    <mergeCell ref="E33:F33"/>
    <mergeCell ref="E48:F48"/>
    <mergeCell ref="E45:F45"/>
    <mergeCell ref="E46:F46"/>
    <mergeCell ref="E42:F42"/>
    <mergeCell ref="E27:F27"/>
    <mergeCell ref="E28:F28"/>
    <mergeCell ref="E29:F29"/>
    <mergeCell ref="E41:F41"/>
    <mergeCell ref="E19:F19"/>
    <mergeCell ref="A5:B5"/>
    <mergeCell ref="E23:F23"/>
    <mergeCell ref="E20:F20"/>
    <mergeCell ref="E24:F24"/>
    <mergeCell ref="E15:F15"/>
    <mergeCell ref="G11:H11"/>
    <mergeCell ref="K5:L5"/>
    <mergeCell ref="M5:O5"/>
    <mergeCell ref="B12:C12"/>
    <mergeCell ref="B13:C13"/>
    <mergeCell ref="K9:L9"/>
    <mergeCell ref="A6:B7"/>
    <mergeCell ref="C5:I5"/>
    <mergeCell ref="E11:F11"/>
    <mergeCell ref="A11:C11"/>
    <mergeCell ref="E43:F43"/>
    <mergeCell ref="E44:F44"/>
    <mergeCell ref="E25:F25"/>
    <mergeCell ref="E26:F26"/>
    <mergeCell ref="L37:M37"/>
    <mergeCell ref="E12:F12"/>
    <mergeCell ref="E13:F13"/>
    <mergeCell ref="G12:H12"/>
    <mergeCell ref="L36:M36"/>
    <mergeCell ref="E14:F14"/>
    <mergeCell ref="K11:L11"/>
    <mergeCell ref="L20:M20"/>
    <mergeCell ref="I23:J23"/>
    <mergeCell ref="N36:O36"/>
    <mergeCell ref="B14:C14"/>
    <mergeCell ref="B15:C15"/>
    <mergeCell ref="B16:C16"/>
    <mergeCell ref="L19:M19"/>
    <mergeCell ref="N19:O19"/>
    <mergeCell ref="I19:J19"/>
    <mergeCell ref="N20:O20"/>
    <mergeCell ref="L12:M12"/>
    <mergeCell ref="E16:F16"/>
    <mergeCell ref="I21:J21"/>
    <mergeCell ref="I22:J22"/>
    <mergeCell ref="E21:F21"/>
    <mergeCell ref="E22:F22"/>
    <mergeCell ref="G13:H13"/>
    <mergeCell ref="G15:H15"/>
    <mergeCell ref="G16:H16"/>
    <mergeCell ref="I24:J24"/>
    <mergeCell ref="I25:J25"/>
    <mergeCell ref="I26:J26"/>
    <mergeCell ref="I27:J27"/>
    <mergeCell ref="I28:J28"/>
    <mergeCell ref="I20:J20"/>
    <mergeCell ref="I29:J29"/>
    <mergeCell ref="I30:J30"/>
    <mergeCell ref="I31:J31"/>
    <mergeCell ref="I32:J32"/>
    <mergeCell ref="I33:J33"/>
    <mergeCell ref="I41:J41"/>
    <mergeCell ref="I42:J42"/>
    <mergeCell ref="I43:J43"/>
    <mergeCell ref="I44:J44"/>
    <mergeCell ref="I45:J45"/>
    <mergeCell ref="I36:J36"/>
    <mergeCell ref="I37:J37"/>
    <mergeCell ref="I40:J40"/>
    <mergeCell ref="I38:J38"/>
    <mergeCell ref="I46:J46"/>
    <mergeCell ref="I48:J48"/>
    <mergeCell ref="I49:J49"/>
    <mergeCell ref="L21:M21"/>
    <mergeCell ref="N21:O21"/>
    <mergeCell ref="L22:M22"/>
    <mergeCell ref="N22:O22"/>
    <mergeCell ref="L23:M23"/>
    <mergeCell ref="N23:O23"/>
    <mergeCell ref="L24:M24"/>
    <mergeCell ref="N24:O24"/>
    <mergeCell ref="L25:M25"/>
    <mergeCell ref="N25:O25"/>
    <mergeCell ref="L26:M26"/>
    <mergeCell ref="N26:O26"/>
    <mergeCell ref="L27:M27"/>
    <mergeCell ref="N27:O27"/>
    <mergeCell ref="L28:M28"/>
    <mergeCell ref="N28:O28"/>
    <mergeCell ref="L29:M29"/>
    <mergeCell ref="N29:O29"/>
    <mergeCell ref="L30:M30"/>
    <mergeCell ref="N30:O30"/>
    <mergeCell ref="L31:M31"/>
    <mergeCell ref="N31:O31"/>
    <mergeCell ref="L32:M32"/>
    <mergeCell ref="N32:O32"/>
    <mergeCell ref="L33:M33"/>
    <mergeCell ref="N33:O33"/>
    <mergeCell ref="L41:M41"/>
    <mergeCell ref="N41:O41"/>
    <mergeCell ref="L42:M42"/>
    <mergeCell ref="N42:O42"/>
    <mergeCell ref="L43:M43"/>
    <mergeCell ref="N43:O43"/>
    <mergeCell ref="L44:M44"/>
    <mergeCell ref="N44:O44"/>
    <mergeCell ref="L45:M45"/>
    <mergeCell ref="N45:O45"/>
    <mergeCell ref="L46:M46"/>
    <mergeCell ref="N46:O46"/>
    <mergeCell ref="L48:M48"/>
    <mergeCell ref="N48:O48"/>
    <mergeCell ref="L49:M49"/>
    <mergeCell ref="N49:O49"/>
    <mergeCell ref="I34:J34"/>
    <mergeCell ref="L34:M34"/>
    <mergeCell ref="N34:O34"/>
    <mergeCell ref="I35:J35"/>
    <mergeCell ref="L35:M35"/>
    <mergeCell ref="N35:O35"/>
    <mergeCell ref="L38:M38"/>
    <mergeCell ref="N38:O38"/>
    <mergeCell ref="I39:J39"/>
    <mergeCell ref="L39:M39"/>
    <mergeCell ref="N39:O39"/>
    <mergeCell ref="L40:M40"/>
    <mergeCell ref="N40:O40"/>
    <mergeCell ref="I47:J47"/>
    <mergeCell ref="L47:M47"/>
    <mergeCell ref="N47:O47"/>
    <mergeCell ref="K6:L6"/>
    <mergeCell ref="K7:L7"/>
    <mergeCell ref="M6:O6"/>
    <mergeCell ref="M7:O7"/>
    <mergeCell ref="N37:O37"/>
    <mergeCell ref="M8:O8"/>
    <mergeCell ref="M9:O9"/>
    <mergeCell ref="A8:B8"/>
    <mergeCell ref="A9:B9"/>
    <mergeCell ref="C8:D9"/>
    <mergeCell ref="I7:J7"/>
    <mergeCell ref="F6:J6"/>
    <mergeCell ref="F7:G7"/>
    <mergeCell ref="C6:D7"/>
    <mergeCell ref="F8:J8"/>
    <mergeCell ref="F9:G9"/>
    <mergeCell ref="I9:J9"/>
  </mergeCells>
  <dataValidations count="2">
    <dataValidation type="list" allowBlank="1" showInputMessage="1" showErrorMessage="1" sqref="C50">
      <formula1>"ＧＫ,ＤＦ,ＭＦ,ＦＷ"</formula1>
    </dataValidation>
    <dataValidation type="list" allowBlank="1" showInputMessage="1" showErrorMessage="1" sqref="C20:C49">
      <formula1>'基本情報入力シート(加盟登録票）'!$Q$20:$Q$26</formula1>
    </dataValidation>
  </dataValidations>
  <printOptions horizontalCentered="1"/>
  <pageMargins left="0.4724409448818898" right="0.1968503937007874" top="0.3937007874015748" bottom="0.1968503937007874" header="0.2755905511811024" footer="0.2755905511811024"/>
  <pageSetup horizontalDpi="600" verticalDpi="600" orientation="portrait" paperSize="9" scale="61"/>
  <rowBreaks count="1" manualBreakCount="1">
    <brk id="50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栃木県サッカー協会</dc:creator>
  <cp:keywords/>
  <dc:description/>
  <cp:lastModifiedBy>福田 治</cp:lastModifiedBy>
  <cp:lastPrinted>2015-06-16T06:23:51Z</cp:lastPrinted>
  <dcterms:created xsi:type="dcterms:W3CDTF">2011-11-25T01:21:01Z</dcterms:created>
  <dcterms:modified xsi:type="dcterms:W3CDTF">2015-06-16T06:23:59Z</dcterms:modified>
  <cp:category/>
  <cp:version/>
  <cp:contentType/>
  <cp:contentStatus/>
</cp:coreProperties>
</file>