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表紙1" sheetId="1" r:id="rId1"/>
    <sheet name="正味財産ベース (収益)" sheetId="2" r:id="rId2"/>
    <sheet name="正味財産ベース (費用)" sheetId="3" r:id="rId3"/>
  </sheets>
  <externalReferences>
    <externalReference r:id="rId6"/>
  </externalReferences>
  <definedNames>
    <definedName name="_xlnm.Print_Area" localSheetId="2">'正味財産ベース (費用)'!$A$1:$P$93</definedName>
  </definedNames>
  <calcPr fullCalcOnLoad="1"/>
</workbook>
</file>

<file path=xl/sharedStrings.xml><?xml version="1.0" encoding="utf-8"?>
<sst xmlns="http://schemas.openxmlformats.org/spreadsheetml/2006/main" count="163" uniqueCount="107">
  <si>
    <t>租税公課</t>
  </si>
  <si>
    <t>公益社団法人　栃木県サッカー協会</t>
  </si>
  <si>
    <t>退職給付費用</t>
  </si>
  <si>
    <t>福利厚生費</t>
  </si>
  <si>
    <t>法定福利費</t>
  </si>
  <si>
    <t>旅費交通費</t>
  </si>
  <si>
    <t>通信運搬費</t>
  </si>
  <si>
    <t>交際費</t>
  </si>
  <si>
    <t>会議費</t>
  </si>
  <si>
    <t>減価償却費</t>
  </si>
  <si>
    <t>消耗品費</t>
  </si>
  <si>
    <t>消耗什器備品費</t>
  </si>
  <si>
    <t>保険料</t>
  </si>
  <si>
    <t>外注費</t>
  </si>
  <si>
    <t>教材費</t>
  </si>
  <si>
    <t>研修費</t>
  </si>
  <si>
    <t>水道光熱費</t>
  </si>
  <si>
    <t>登録料</t>
  </si>
  <si>
    <t>賃借料</t>
  </si>
  <si>
    <t>施設使用料</t>
  </si>
  <si>
    <t>委託費</t>
  </si>
  <si>
    <t>表彰費</t>
  </si>
  <si>
    <t>雑費</t>
  </si>
  <si>
    <t>記載要領　：　下表の水色欄(■部分）を記載してください。また、必要に応じて、行を追加・削除してください。</t>
  </si>
  <si>
    <t>（正味財産増減計算書ベース）</t>
  </si>
  <si>
    <t>(単位：円）</t>
  </si>
  <si>
    <t>科     目</t>
  </si>
  <si>
    <t>公益目的事業会計</t>
  </si>
  <si>
    <t>収益事業等会計</t>
  </si>
  <si>
    <t>法人会計</t>
  </si>
  <si>
    <t>内部取引控除</t>
  </si>
  <si>
    <t>合計</t>
  </si>
  <si>
    <t>公１</t>
  </si>
  <si>
    <t>収１</t>
  </si>
  <si>
    <t>競技会開催、人材育成、普及発展事業</t>
  </si>
  <si>
    <t>小計</t>
  </si>
  <si>
    <t>物品販売事業</t>
  </si>
  <si>
    <t>Ⅰ　一般正味財産増減の部</t>
  </si>
  <si>
    <t>１．経常増減の部</t>
  </si>
  <si>
    <t>（１）経常収益</t>
  </si>
  <si>
    <t>基本財産運用益</t>
  </si>
  <si>
    <t>基本財産受取利息</t>
  </si>
  <si>
    <t>特定資産運用益</t>
  </si>
  <si>
    <t>特定資産受取利息</t>
  </si>
  <si>
    <t>受取入会金</t>
  </si>
  <si>
    <t>正会員入会金</t>
  </si>
  <si>
    <t>賛助会員入会金</t>
  </si>
  <si>
    <t>受取会費</t>
  </si>
  <si>
    <t>正会員受取会費</t>
  </si>
  <si>
    <t>賛助会員受取会費</t>
  </si>
  <si>
    <t>事業収益</t>
  </si>
  <si>
    <t>大会運営事業収益</t>
  </si>
  <si>
    <t>人材育成事業収益</t>
  </si>
  <si>
    <t>広報普及啓発事業収益</t>
  </si>
  <si>
    <t>表彰事業収益</t>
  </si>
  <si>
    <t>販売事業収入</t>
  </si>
  <si>
    <t>受取補助金等</t>
  </si>
  <si>
    <t>受取国補助金</t>
  </si>
  <si>
    <t>受取地方公共団体補助金</t>
  </si>
  <si>
    <t>受取民間等補助金</t>
  </si>
  <si>
    <t>受取大会補助金</t>
  </si>
  <si>
    <t>受取負担金</t>
  </si>
  <si>
    <t>受取寄付金</t>
  </si>
  <si>
    <t>雑収益</t>
  </si>
  <si>
    <t>受取利息収入</t>
  </si>
  <si>
    <t>雑収入</t>
  </si>
  <si>
    <t>経常収益計</t>
  </si>
  <si>
    <t>（２）経常費用</t>
  </si>
  <si>
    <t>事業費</t>
  </si>
  <si>
    <t>給料手当</t>
  </si>
  <si>
    <t>物品購入費</t>
  </si>
  <si>
    <t>印刷製本費</t>
  </si>
  <si>
    <t>支払手数料</t>
  </si>
  <si>
    <t>支払助成金</t>
  </si>
  <si>
    <t>支払寄付金</t>
  </si>
  <si>
    <t>有価証券運用損</t>
  </si>
  <si>
    <t>支援金</t>
  </si>
  <si>
    <t>管理費</t>
  </si>
  <si>
    <t>加盟分担金</t>
  </si>
  <si>
    <t>経常費用計</t>
  </si>
  <si>
    <t>評価損益等調整前当期経常増減額</t>
  </si>
  <si>
    <t>基本財産評価損益等</t>
  </si>
  <si>
    <t>特定資産評価損益等</t>
  </si>
  <si>
    <t>投資有価証券評価損益等</t>
  </si>
  <si>
    <t>評価損益等計</t>
  </si>
  <si>
    <t>当期経常増減額</t>
  </si>
  <si>
    <t>２．経常外増減の部</t>
  </si>
  <si>
    <t>（１）経常外収益</t>
  </si>
  <si>
    <t>経常外収益計</t>
  </si>
  <si>
    <t>（２）経常外費用</t>
  </si>
  <si>
    <t>経常外費用計</t>
  </si>
  <si>
    <t>当期経常外増減額</t>
  </si>
  <si>
    <t>他会計振替額</t>
  </si>
  <si>
    <t>当期一般正味財産増減額</t>
  </si>
  <si>
    <t>一般正味財産期首残高</t>
  </si>
  <si>
    <t>一般正味財産期末残高</t>
  </si>
  <si>
    <t>Ⅱ　指定正味財産増減の部</t>
  </si>
  <si>
    <t>一般正味財産への振替額</t>
  </si>
  <si>
    <t>当期指定正味財産増減額</t>
  </si>
  <si>
    <t>指定正味財産期首残高</t>
  </si>
  <si>
    <t>指定正味財産期末残高</t>
  </si>
  <si>
    <t>Ⅲ　正味財産期末残高</t>
  </si>
  <si>
    <t>水道光熱費</t>
  </si>
  <si>
    <t>連盟・地区補助金</t>
  </si>
  <si>
    <t>平成２７年度収支予算書</t>
  </si>
  <si>
    <t>平成２７年　４月　１日から平成２８年　３月３１日まで</t>
  </si>
  <si>
    <t>２０１５年３月１日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</si>
</sst>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&quot;△ &quot;0"/>
    <numFmt numFmtId="178" formatCode="#,##0;&quot;△ &quot;#,##0"/>
    <numFmt numFmtId="179" formatCode="#,##0_ ;[Red]\-#,##0\ "/>
    <numFmt numFmtId="180" formatCode="#,##0_);[Red]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"/>
    <numFmt numFmtId="185" formatCode="#,##0.0;[Red]\-#,##0.0"/>
    <numFmt numFmtId="186" formatCode="#,##0.00_ ;[Red]\-#,##0.00\ "/>
    <numFmt numFmtId="187" formatCode="#,##0.000_ ;[Red]\-#,##0.000\ "/>
    <numFmt numFmtId="188" formatCode="#,##0.0_ ;[Red]\-#,##0.0\ "/>
    <numFmt numFmtId="189" formatCode="[$€-2]\ #,##0.00_);[Red]\([$€-2]\ #,##0.00\)"/>
    <numFmt numFmtId="190" formatCode="#,##0_ "/>
    <numFmt numFmtId="191" formatCode="#,##0.00000000000000000;&quot;△ &quot;#,##0.00000000000000000"/>
    <numFmt numFmtId="192" formatCode="#,##0.00000000000;&quot;△ &quot;#,##0.00000000000"/>
    <numFmt numFmtId="193" formatCode="@\ \ &quot;御&quot;&quot;中&quot;"/>
    <numFmt numFmtId="194" formatCode="[$¥-411]#,##0;\-[$¥-411]#,##0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b/>
      <sz val="18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>
        <color indexed="8"/>
      </left>
      <right style="thin">
        <color indexed="8"/>
      </right>
      <top style="dotted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>
        <color indexed="8"/>
      </left>
      <right style="thin">
        <color indexed="8"/>
      </right>
      <top style="dotted"/>
      <bottom style="dotted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178" fontId="6" fillId="0" borderId="0" xfId="51" applyNumberFormat="1" applyFont="1" applyFill="1" applyAlignment="1">
      <alignment vertical="center"/>
    </xf>
    <xf numFmtId="0" fontId="7" fillId="0" borderId="0" xfId="62" applyFont="1" applyFill="1" applyBorder="1" applyAlignment="1">
      <alignment horizontal="right" vertical="center"/>
      <protection/>
    </xf>
    <xf numFmtId="0" fontId="6" fillId="0" borderId="0" xfId="63" applyFont="1" applyFill="1">
      <alignment/>
      <protection/>
    </xf>
    <xf numFmtId="0" fontId="8" fillId="0" borderId="10" xfId="63" applyFont="1" applyFill="1" applyBorder="1" applyAlignment="1">
      <alignment horizontal="center" vertical="center" shrinkToFit="1"/>
      <protection/>
    </xf>
    <xf numFmtId="0" fontId="6" fillId="0" borderId="0" xfId="63" applyFont="1" applyFill="1" applyBorder="1">
      <alignment/>
      <protection/>
    </xf>
    <xf numFmtId="0" fontId="8" fillId="0" borderId="10" xfId="63" applyFont="1" applyFill="1" applyBorder="1" applyAlignment="1">
      <alignment horizontal="center" vertical="center"/>
      <protection/>
    </xf>
    <xf numFmtId="178" fontId="11" fillId="0" borderId="0" xfId="51" applyNumberFormat="1" applyFont="1" applyFill="1" applyBorder="1" applyAlignment="1">
      <alignment horizontal="center" vertical="center"/>
    </xf>
    <xf numFmtId="178" fontId="11" fillId="0" borderId="0" xfId="51" applyNumberFormat="1" applyFont="1" applyFill="1" applyBorder="1" applyAlignment="1">
      <alignment vertical="center"/>
    </xf>
    <xf numFmtId="178" fontId="11" fillId="0" borderId="0" xfId="51" applyNumberFormat="1" applyFont="1" applyFill="1" applyBorder="1" applyAlignment="1">
      <alignment horizontal="right" vertical="center"/>
    </xf>
    <xf numFmtId="178" fontId="6" fillId="0" borderId="11" xfId="51" applyNumberFormat="1" applyFont="1" applyFill="1" applyBorder="1" applyAlignment="1">
      <alignment horizontal="center" vertical="center"/>
    </xf>
    <xf numFmtId="178" fontId="6" fillId="0" borderId="12" xfId="51" applyNumberFormat="1" applyFont="1" applyFill="1" applyBorder="1" applyAlignment="1">
      <alignment horizontal="center" vertical="center"/>
    </xf>
    <xf numFmtId="178" fontId="6" fillId="0" borderId="10" xfId="51" applyNumberFormat="1" applyFont="1" applyFill="1" applyBorder="1" applyAlignment="1">
      <alignment horizontal="center" vertical="center"/>
    </xf>
    <xf numFmtId="178" fontId="7" fillId="0" borderId="10" xfId="51" applyNumberFormat="1" applyFont="1" applyFill="1" applyBorder="1" applyAlignment="1">
      <alignment vertical="center" wrapText="1"/>
    </xf>
    <xf numFmtId="178" fontId="6" fillId="0" borderId="10" xfId="51" applyNumberFormat="1" applyFont="1" applyFill="1" applyBorder="1" applyAlignment="1">
      <alignment horizontal="center" vertical="center" wrapText="1"/>
    </xf>
    <xf numFmtId="178" fontId="6" fillId="0" borderId="11" xfId="51" applyNumberFormat="1" applyFont="1" applyFill="1" applyBorder="1" applyAlignment="1">
      <alignment horizontal="center" vertical="center" wrapText="1"/>
    </xf>
    <xf numFmtId="178" fontId="6" fillId="0" borderId="0" xfId="51" applyNumberFormat="1" applyFont="1" applyFill="1" applyAlignment="1">
      <alignment horizontal="center" vertical="center" wrapText="1"/>
    </xf>
    <xf numFmtId="178" fontId="7" fillId="0" borderId="13" xfId="51" applyNumberFormat="1" applyFont="1" applyFill="1" applyBorder="1" applyAlignment="1">
      <alignment vertical="center"/>
    </xf>
    <xf numFmtId="178" fontId="7" fillId="0" borderId="14" xfId="51" applyNumberFormat="1" applyFont="1" applyFill="1" applyBorder="1" applyAlignment="1">
      <alignment vertical="center"/>
    </xf>
    <xf numFmtId="178" fontId="7" fillId="0" borderId="15" xfId="51" applyNumberFormat="1" applyFont="1" applyFill="1" applyBorder="1" applyAlignment="1">
      <alignment vertical="center"/>
    </xf>
    <xf numFmtId="178" fontId="7" fillId="0" borderId="16" xfId="51" applyNumberFormat="1" applyFont="1" applyFill="1" applyBorder="1" applyAlignment="1">
      <alignment vertical="center"/>
    </xf>
    <xf numFmtId="178" fontId="7" fillId="0" borderId="17" xfId="51" applyNumberFormat="1" applyFont="1" applyFill="1" applyBorder="1" applyAlignment="1">
      <alignment vertical="center"/>
    </xf>
    <xf numFmtId="178" fontId="7" fillId="0" borderId="18" xfId="51" applyNumberFormat="1" applyFont="1" applyFill="1" applyBorder="1" applyAlignment="1">
      <alignment vertical="center"/>
    </xf>
    <xf numFmtId="178" fontId="7" fillId="0" borderId="0" xfId="51" applyNumberFormat="1" applyFont="1" applyFill="1" applyBorder="1" applyAlignment="1">
      <alignment vertical="center"/>
    </xf>
    <xf numFmtId="178" fontId="7" fillId="0" borderId="19" xfId="51" applyNumberFormat="1" applyFont="1" applyFill="1" applyBorder="1" applyAlignment="1">
      <alignment vertical="center"/>
    </xf>
    <xf numFmtId="178" fontId="7" fillId="0" borderId="20" xfId="51" applyNumberFormat="1" applyFont="1" applyFill="1" applyBorder="1" applyAlignment="1">
      <alignment vertical="center" shrinkToFit="1"/>
    </xf>
    <xf numFmtId="178" fontId="7" fillId="0" borderId="18" xfId="51" applyNumberFormat="1" applyFont="1" applyFill="1" applyBorder="1" applyAlignment="1">
      <alignment vertical="center" shrinkToFit="1"/>
    </xf>
    <xf numFmtId="178" fontId="7" fillId="0" borderId="21" xfId="51" applyNumberFormat="1" applyFont="1" applyFill="1" applyBorder="1" applyAlignment="1">
      <alignment vertical="center" shrinkToFit="1"/>
    </xf>
    <xf numFmtId="178" fontId="7" fillId="0" borderId="19" xfId="51" applyNumberFormat="1" applyFont="1" applyFill="1" applyBorder="1" applyAlignment="1">
      <alignment vertical="center" shrinkToFit="1"/>
    </xf>
    <xf numFmtId="178" fontId="6" fillId="0" borderId="0" xfId="51" applyNumberFormat="1" applyFont="1" applyFill="1" applyAlignment="1">
      <alignment vertical="center" wrapText="1"/>
    </xf>
    <xf numFmtId="178" fontId="7" fillId="0" borderId="16" xfId="51" applyNumberFormat="1" applyFont="1" applyFill="1" applyBorder="1" applyAlignment="1">
      <alignment vertical="center" shrinkToFit="1"/>
    </xf>
    <xf numFmtId="178" fontId="7" fillId="0" borderId="13" xfId="51" applyNumberFormat="1" applyFont="1" applyFill="1" applyBorder="1" applyAlignment="1">
      <alignment vertical="center" shrinkToFit="1"/>
    </xf>
    <xf numFmtId="178" fontId="7" fillId="0" borderId="17" xfId="51" applyNumberFormat="1" applyFont="1" applyFill="1" applyBorder="1" applyAlignment="1">
      <alignment vertical="center" shrinkToFit="1"/>
    </xf>
    <xf numFmtId="178" fontId="7" fillId="0" borderId="15" xfId="51" applyNumberFormat="1" applyFont="1" applyFill="1" applyBorder="1" applyAlignment="1">
      <alignment vertical="center" shrinkToFit="1"/>
    </xf>
    <xf numFmtId="178" fontId="7" fillId="0" borderId="22" xfId="51" applyNumberFormat="1" applyFont="1" applyFill="1" applyBorder="1" applyAlignment="1">
      <alignment vertical="center"/>
    </xf>
    <xf numFmtId="178" fontId="7" fillId="0" borderId="23" xfId="51" applyNumberFormat="1" applyFont="1" applyFill="1" applyBorder="1" applyAlignment="1">
      <alignment vertical="center"/>
    </xf>
    <xf numFmtId="178" fontId="7" fillId="0" borderId="24" xfId="51" applyNumberFormat="1" applyFont="1" applyFill="1" applyBorder="1" applyAlignment="1">
      <alignment vertical="center"/>
    </xf>
    <xf numFmtId="178" fontId="7" fillId="0" borderId="25" xfId="51" applyNumberFormat="1" applyFont="1" applyFill="1" applyBorder="1" applyAlignment="1">
      <alignment vertical="center"/>
    </xf>
    <xf numFmtId="178" fontId="7" fillId="0" borderId="26" xfId="51" applyNumberFormat="1" applyFont="1" applyFill="1" applyBorder="1" applyAlignment="1">
      <alignment vertical="center"/>
    </xf>
    <xf numFmtId="178" fontId="7" fillId="0" borderId="27" xfId="51" applyNumberFormat="1" applyFont="1" applyFill="1" applyBorder="1" applyAlignment="1">
      <alignment vertical="center" shrinkToFit="1"/>
    </xf>
    <xf numFmtId="178" fontId="7" fillId="0" borderId="28" xfId="51" applyNumberFormat="1" applyFont="1" applyFill="1" applyBorder="1" applyAlignment="1">
      <alignment vertical="center" shrinkToFit="1"/>
    </xf>
    <xf numFmtId="178" fontId="7" fillId="0" borderId="29" xfId="51" applyNumberFormat="1" applyFont="1" applyFill="1" applyBorder="1" applyAlignment="1">
      <alignment vertical="center" shrinkToFit="1"/>
    </xf>
    <xf numFmtId="178" fontId="7" fillId="0" borderId="26" xfId="51" applyNumberFormat="1" applyFont="1" applyFill="1" applyBorder="1" applyAlignment="1">
      <alignment vertical="center" shrinkToFit="1"/>
    </xf>
    <xf numFmtId="178" fontId="7" fillId="0" borderId="30" xfId="51" applyNumberFormat="1" applyFont="1" applyFill="1" applyBorder="1" applyAlignment="1">
      <alignment vertical="center"/>
    </xf>
    <xf numFmtId="178" fontId="7" fillId="0" borderId="31" xfId="51" applyNumberFormat="1" applyFont="1" applyFill="1" applyBorder="1" applyAlignment="1">
      <alignment vertical="center"/>
    </xf>
    <xf numFmtId="178" fontId="7" fillId="0" borderId="32" xfId="51" applyNumberFormat="1" applyFont="1" applyFill="1" applyBorder="1" applyAlignment="1">
      <alignment vertical="center"/>
    </xf>
    <xf numFmtId="178" fontId="7" fillId="0" borderId="33" xfId="51" applyNumberFormat="1" applyFont="1" applyFill="1" applyBorder="1" applyAlignment="1">
      <alignment vertical="center" shrinkToFit="1"/>
    </xf>
    <xf numFmtId="178" fontId="7" fillId="0" borderId="34" xfId="51" applyNumberFormat="1" applyFont="1" applyFill="1" applyBorder="1" applyAlignment="1">
      <alignment vertical="center" shrinkToFit="1"/>
    </xf>
    <xf numFmtId="178" fontId="7" fillId="0" borderId="35" xfId="51" applyNumberFormat="1" applyFont="1" applyFill="1" applyBorder="1" applyAlignment="1">
      <alignment vertical="center" shrinkToFit="1"/>
    </xf>
    <xf numFmtId="178" fontId="7" fillId="0" borderId="32" xfId="51" applyNumberFormat="1" applyFont="1" applyFill="1" applyBorder="1" applyAlignment="1">
      <alignment vertical="center" shrinkToFit="1"/>
    </xf>
    <xf numFmtId="178" fontId="7" fillId="0" borderId="12" xfId="51" applyNumberFormat="1" applyFont="1" applyFill="1" applyBorder="1" applyAlignment="1">
      <alignment vertical="center"/>
    </xf>
    <xf numFmtId="178" fontId="7" fillId="0" borderId="36" xfId="51" applyNumberFormat="1" applyFont="1" applyFill="1" applyBorder="1" applyAlignment="1">
      <alignment vertical="center"/>
    </xf>
    <xf numFmtId="178" fontId="7" fillId="0" borderId="10" xfId="51" applyNumberFormat="1" applyFont="1" applyFill="1" applyBorder="1" applyAlignment="1">
      <alignment vertical="center" shrinkToFit="1"/>
    </xf>
    <xf numFmtId="178" fontId="7" fillId="0" borderId="11" xfId="51" applyNumberFormat="1" applyFont="1" applyFill="1" applyBorder="1" applyAlignment="1">
      <alignment vertical="center" shrinkToFit="1"/>
    </xf>
    <xf numFmtId="178" fontId="7" fillId="0" borderId="37" xfId="51" applyNumberFormat="1" applyFont="1" applyFill="1" applyBorder="1" applyAlignment="1">
      <alignment vertical="center" shrinkToFit="1"/>
    </xf>
    <xf numFmtId="178" fontId="7" fillId="0" borderId="36" xfId="51" applyNumberFormat="1" applyFont="1" applyFill="1" applyBorder="1" applyAlignment="1">
      <alignment vertical="center" shrinkToFit="1"/>
    </xf>
    <xf numFmtId="178" fontId="12" fillId="0" borderId="0" xfId="51" applyNumberFormat="1" applyFont="1" applyFill="1" applyAlignment="1">
      <alignment vertical="center"/>
    </xf>
    <xf numFmtId="178" fontId="7" fillId="0" borderId="38" xfId="51" applyNumberFormat="1" applyFont="1" applyFill="1" applyBorder="1" applyAlignment="1">
      <alignment vertical="center"/>
    </xf>
    <xf numFmtId="178" fontId="7" fillId="0" borderId="39" xfId="51" applyNumberFormat="1" applyFont="1" applyFill="1" applyBorder="1" applyAlignment="1">
      <alignment vertical="center"/>
    </xf>
    <xf numFmtId="178" fontId="7" fillId="0" borderId="40" xfId="51" applyNumberFormat="1" applyFont="1" applyFill="1" applyBorder="1" applyAlignment="1">
      <alignment vertical="center" shrinkToFit="1"/>
    </xf>
    <xf numFmtId="178" fontId="7" fillId="0" borderId="22" xfId="51" applyNumberFormat="1" applyFont="1" applyFill="1" applyBorder="1" applyAlignment="1">
      <alignment vertical="center" shrinkToFit="1"/>
    </xf>
    <xf numFmtId="178" fontId="7" fillId="0" borderId="41" xfId="51" applyNumberFormat="1" applyFont="1" applyFill="1" applyBorder="1" applyAlignment="1">
      <alignment vertical="center" shrinkToFit="1"/>
    </xf>
    <xf numFmtId="178" fontId="7" fillId="0" borderId="39" xfId="51" applyNumberFormat="1" applyFont="1" applyFill="1" applyBorder="1" applyAlignment="1">
      <alignment vertical="center" shrinkToFit="1"/>
    </xf>
    <xf numFmtId="178" fontId="7" fillId="0" borderId="11" xfId="51" applyNumberFormat="1" applyFont="1" applyFill="1" applyBorder="1" applyAlignment="1">
      <alignment vertical="center"/>
    </xf>
    <xf numFmtId="178" fontId="13" fillId="0" borderId="12" xfId="51" applyNumberFormat="1" applyFont="1" applyFill="1" applyBorder="1" applyAlignment="1">
      <alignment vertical="center"/>
    </xf>
    <xf numFmtId="178" fontId="13" fillId="0" borderId="0" xfId="51" applyNumberFormat="1" applyFont="1" applyFill="1" applyBorder="1" applyAlignment="1">
      <alignment vertical="center"/>
    </xf>
    <xf numFmtId="178" fontId="7" fillId="0" borderId="0" xfId="51" applyNumberFormat="1" applyFont="1" applyFill="1" applyBorder="1" applyAlignment="1">
      <alignment vertical="center" shrinkToFit="1"/>
    </xf>
    <xf numFmtId="178" fontId="13" fillId="0" borderId="23" xfId="51" applyNumberFormat="1" applyFont="1" applyFill="1" applyBorder="1" applyAlignment="1">
      <alignment vertical="center"/>
    </xf>
    <xf numFmtId="178" fontId="7" fillId="0" borderId="23" xfId="51" applyNumberFormat="1" applyFont="1" applyFill="1" applyBorder="1" applyAlignment="1">
      <alignment vertical="center" shrinkToFit="1"/>
    </xf>
    <xf numFmtId="178" fontId="7" fillId="0" borderId="11" xfId="51" applyNumberFormat="1" applyFont="1" applyFill="1" applyBorder="1" applyAlignment="1">
      <alignment horizontal="center" vertical="center"/>
    </xf>
    <xf numFmtId="178" fontId="7" fillId="0" borderId="12" xfId="51" applyNumberFormat="1" applyFont="1" applyFill="1" applyBorder="1" applyAlignment="1">
      <alignment horizontal="center" vertical="center"/>
    </xf>
    <xf numFmtId="178" fontId="7" fillId="0" borderId="10" xfId="51" applyNumberFormat="1" applyFont="1" applyFill="1" applyBorder="1" applyAlignment="1">
      <alignment horizontal="center" vertical="center"/>
    </xf>
    <xf numFmtId="178" fontId="7" fillId="0" borderId="10" xfId="51" applyNumberFormat="1" applyFont="1" applyFill="1" applyBorder="1" applyAlignment="1">
      <alignment horizontal="center" vertical="center" wrapText="1"/>
    </xf>
    <xf numFmtId="178" fontId="7" fillId="0" borderId="11" xfId="51" applyNumberFormat="1" applyFont="1" applyFill="1" applyBorder="1" applyAlignment="1">
      <alignment horizontal="center" vertical="center" wrapText="1"/>
    </xf>
    <xf numFmtId="178" fontId="7" fillId="0" borderId="42" xfId="51" applyNumberFormat="1" applyFont="1" applyFill="1" applyBorder="1" applyAlignment="1">
      <alignment vertical="center"/>
    </xf>
    <xf numFmtId="178" fontId="7" fillId="0" borderId="43" xfId="51" applyNumberFormat="1" applyFont="1" applyFill="1" applyBorder="1" applyAlignment="1">
      <alignment vertical="center"/>
    </xf>
    <xf numFmtId="178" fontId="7" fillId="0" borderId="44" xfId="51" applyNumberFormat="1" applyFont="1" applyFill="1" applyBorder="1" applyAlignment="1">
      <alignment vertical="center"/>
    </xf>
    <xf numFmtId="178" fontId="7" fillId="0" borderId="45" xfId="51" applyNumberFormat="1" applyFont="1" applyFill="1" applyBorder="1" applyAlignment="1">
      <alignment vertical="center" shrinkToFit="1"/>
    </xf>
    <xf numFmtId="178" fontId="7" fillId="0" borderId="46" xfId="51" applyNumberFormat="1" applyFont="1" applyFill="1" applyBorder="1" applyAlignment="1">
      <alignment vertical="center" shrinkToFit="1"/>
    </xf>
    <xf numFmtId="178" fontId="7" fillId="0" borderId="44" xfId="51" applyNumberFormat="1" applyFont="1" applyFill="1" applyBorder="1" applyAlignment="1">
      <alignment vertical="center" shrinkToFit="1"/>
    </xf>
    <xf numFmtId="178" fontId="7" fillId="0" borderId="31" xfId="51" applyNumberFormat="1" applyFont="1" applyFill="1" applyBorder="1" applyAlignment="1">
      <alignment vertical="center" shrinkToFit="1"/>
    </xf>
    <xf numFmtId="178" fontId="7" fillId="0" borderId="43" xfId="51" applyNumberFormat="1" applyFont="1" applyFill="1" applyBorder="1" applyAlignment="1">
      <alignment vertical="center" shrinkToFit="1"/>
    </xf>
    <xf numFmtId="178" fontId="7" fillId="0" borderId="0" xfId="51" applyNumberFormat="1" applyFont="1" applyFill="1" applyAlignment="1">
      <alignment vertical="center"/>
    </xf>
    <xf numFmtId="178" fontId="8" fillId="0" borderId="0" xfId="51" applyNumberFormat="1" applyFont="1" applyFill="1" applyBorder="1" applyAlignment="1">
      <alignment vertical="center"/>
    </xf>
    <xf numFmtId="178" fontId="7" fillId="0" borderId="47" xfId="51" applyNumberFormat="1" applyFont="1" applyFill="1" applyBorder="1" applyAlignment="1">
      <alignment vertical="center"/>
    </xf>
    <xf numFmtId="178" fontId="7" fillId="0" borderId="20" xfId="51" applyNumberFormat="1" applyFont="1" applyFill="1" applyBorder="1" applyAlignment="1">
      <alignment vertical="center"/>
    </xf>
    <xf numFmtId="178" fontId="7" fillId="0" borderId="10" xfId="51" applyNumberFormat="1" applyFont="1" applyFill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8" fontId="6" fillId="0" borderId="16" xfId="51" applyNumberFormat="1" applyFont="1" applyFill="1" applyBorder="1" applyAlignment="1">
      <alignment horizontal="center" vertical="center"/>
    </xf>
    <xf numFmtId="178" fontId="6" fillId="0" borderId="20" xfId="51" applyNumberFormat="1" applyFont="1" applyFill="1" applyBorder="1" applyAlignment="1">
      <alignment horizontal="center" vertical="center"/>
    </xf>
    <xf numFmtId="178" fontId="6" fillId="0" borderId="40" xfId="51" applyNumberFormat="1" applyFont="1" applyFill="1" applyBorder="1" applyAlignment="1">
      <alignment horizontal="center" vertical="center"/>
    </xf>
    <xf numFmtId="0" fontId="6" fillId="0" borderId="10" xfId="63" applyFont="1" applyFill="1" applyBorder="1" applyAlignment="1">
      <alignment horizontal="center"/>
      <protection/>
    </xf>
    <xf numFmtId="0" fontId="9" fillId="0" borderId="11" xfId="63" applyFont="1" applyFill="1" applyBorder="1" applyAlignment="1">
      <alignment horizontal="center" shrinkToFit="1"/>
      <protection/>
    </xf>
    <xf numFmtId="0" fontId="9" fillId="0" borderId="12" xfId="63" applyFont="1" applyFill="1" applyBorder="1" applyAlignment="1">
      <alignment horizontal="center" shrinkToFit="1"/>
      <protection/>
    </xf>
    <xf numFmtId="0" fontId="9" fillId="0" borderId="36" xfId="63" applyFont="1" applyFill="1" applyBorder="1" applyAlignment="1">
      <alignment horizontal="center" shrinkToFit="1"/>
      <protection/>
    </xf>
    <xf numFmtId="178" fontId="10" fillId="0" borderId="0" xfId="51" applyNumberFormat="1" applyFont="1" applyFill="1" applyAlignment="1">
      <alignment horizontal="center" vertical="center"/>
    </xf>
    <xf numFmtId="178" fontId="11" fillId="0" borderId="0" xfId="51" applyNumberFormat="1" applyFont="1" applyFill="1" applyBorder="1" applyAlignment="1">
      <alignment horizontal="center" vertical="center"/>
    </xf>
    <xf numFmtId="178" fontId="6" fillId="0" borderId="13" xfId="51" applyNumberFormat="1" applyFont="1" applyFill="1" applyBorder="1" applyAlignment="1">
      <alignment horizontal="center" vertical="center"/>
    </xf>
    <xf numFmtId="178" fontId="6" fillId="0" borderId="14" xfId="51" applyNumberFormat="1" applyFont="1" applyFill="1" applyBorder="1" applyAlignment="1">
      <alignment horizontal="center" vertical="center"/>
    </xf>
    <xf numFmtId="178" fontId="6" fillId="0" borderId="15" xfId="51" applyNumberFormat="1" applyFont="1" applyFill="1" applyBorder="1" applyAlignment="1">
      <alignment horizontal="center" vertical="center"/>
    </xf>
    <xf numFmtId="178" fontId="6" fillId="0" borderId="18" xfId="51" applyNumberFormat="1" applyFont="1" applyFill="1" applyBorder="1" applyAlignment="1">
      <alignment horizontal="center" vertical="center"/>
    </xf>
    <xf numFmtId="178" fontId="6" fillId="0" borderId="0" xfId="51" applyNumberFormat="1" applyFont="1" applyFill="1" applyBorder="1" applyAlignment="1">
      <alignment horizontal="center" vertical="center"/>
    </xf>
    <xf numFmtId="178" fontId="6" fillId="0" borderId="19" xfId="51" applyNumberFormat="1" applyFont="1" applyFill="1" applyBorder="1" applyAlignment="1">
      <alignment horizontal="center" vertical="center"/>
    </xf>
    <xf numFmtId="178" fontId="6" fillId="0" borderId="22" xfId="51" applyNumberFormat="1" applyFont="1" applyFill="1" applyBorder="1" applyAlignment="1">
      <alignment horizontal="center" vertical="center"/>
    </xf>
    <xf numFmtId="178" fontId="6" fillId="0" borderId="23" xfId="51" applyNumberFormat="1" applyFont="1" applyFill="1" applyBorder="1" applyAlignment="1">
      <alignment horizontal="center" vertical="center"/>
    </xf>
    <xf numFmtId="178" fontId="6" fillId="0" borderId="39" xfId="51" applyNumberFormat="1" applyFont="1" applyFill="1" applyBorder="1" applyAlignment="1">
      <alignment horizontal="center" vertical="center"/>
    </xf>
    <xf numFmtId="178" fontId="6" fillId="0" borderId="11" xfId="51" applyNumberFormat="1" applyFont="1" applyFill="1" applyBorder="1" applyAlignment="1">
      <alignment horizontal="center" vertical="center"/>
    </xf>
    <xf numFmtId="178" fontId="6" fillId="0" borderId="36" xfId="51" applyNumberFormat="1" applyFont="1" applyFill="1" applyBorder="1" applyAlignment="1">
      <alignment horizontal="center" vertical="center"/>
    </xf>
    <xf numFmtId="178" fontId="6" fillId="0" borderId="12" xfId="51" applyNumberFormat="1" applyFont="1" applyFill="1" applyBorder="1" applyAlignment="1">
      <alignment horizontal="center" vertical="center"/>
    </xf>
    <xf numFmtId="178" fontId="6" fillId="0" borderId="17" xfId="51" applyNumberFormat="1" applyFont="1" applyFill="1" applyBorder="1" applyAlignment="1">
      <alignment horizontal="center" vertical="center"/>
    </xf>
    <xf numFmtId="178" fontId="6" fillId="0" borderId="21" xfId="51" applyNumberFormat="1" applyFont="1" applyFill="1" applyBorder="1" applyAlignment="1">
      <alignment horizontal="center" vertical="center"/>
    </xf>
    <xf numFmtId="178" fontId="6" fillId="0" borderId="41" xfId="51" applyNumberFormat="1" applyFont="1" applyFill="1" applyBorder="1" applyAlignment="1">
      <alignment horizontal="center" vertical="center"/>
    </xf>
    <xf numFmtId="178" fontId="6" fillId="0" borderId="15" xfId="51" applyNumberFormat="1" applyFont="1" applyFill="1" applyBorder="1" applyAlignment="1">
      <alignment horizontal="center" vertical="center" wrapText="1"/>
    </xf>
    <xf numFmtId="178" fontId="6" fillId="0" borderId="19" xfId="51" applyNumberFormat="1" applyFont="1" applyFill="1" applyBorder="1" applyAlignment="1">
      <alignment horizontal="center" vertical="center" wrapText="1"/>
    </xf>
    <xf numFmtId="178" fontId="6" fillId="0" borderId="39" xfId="51" applyNumberFormat="1" applyFont="1" applyFill="1" applyBorder="1" applyAlignment="1">
      <alignment horizontal="center" vertical="center" wrapText="1"/>
    </xf>
    <xf numFmtId="178" fontId="7" fillId="0" borderId="15" xfId="51" applyNumberFormat="1" applyFont="1" applyFill="1" applyBorder="1" applyAlignment="1">
      <alignment horizontal="center" vertical="center" wrapText="1"/>
    </xf>
    <xf numFmtId="178" fontId="7" fillId="0" borderId="19" xfId="51" applyNumberFormat="1" applyFont="1" applyFill="1" applyBorder="1" applyAlignment="1">
      <alignment horizontal="center" vertical="center" wrapText="1"/>
    </xf>
    <xf numFmtId="178" fontId="7" fillId="0" borderId="39" xfId="51" applyNumberFormat="1" applyFont="1" applyFill="1" applyBorder="1" applyAlignment="1">
      <alignment horizontal="center" vertical="center" wrapText="1"/>
    </xf>
    <xf numFmtId="178" fontId="7" fillId="0" borderId="13" xfId="51" applyNumberFormat="1" applyFont="1" applyFill="1" applyBorder="1" applyAlignment="1">
      <alignment horizontal="center" vertical="center"/>
    </xf>
    <xf numFmtId="178" fontId="7" fillId="0" borderId="14" xfId="51" applyNumberFormat="1" applyFont="1" applyFill="1" applyBorder="1" applyAlignment="1">
      <alignment horizontal="center" vertical="center"/>
    </xf>
    <xf numFmtId="178" fontId="7" fillId="0" borderId="15" xfId="51" applyNumberFormat="1" applyFont="1" applyFill="1" applyBorder="1" applyAlignment="1">
      <alignment horizontal="center" vertical="center"/>
    </xf>
    <xf numFmtId="178" fontId="7" fillId="0" borderId="18" xfId="51" applyNumberFormat="1" applyFont="1" applyFill="1" applyBorder="1" applyAlignment="1">
      <alignment horizontal="center" vertical="center"/>
    </xf>
    <xf numFmtId="178" fontId="7" fillId="0" borderId="0" xfId="51" applyNumberFormat="1" applyFont="1" applyFill="1" applyBorder="1" applyAlignment="1">
      <alignment horizontal="center" vertical="center"/>
    </xf>
    <xf numFmtId="178" fontId="7" fillId="0" borderId="19" xfId="51" applyNumberFormat="1" applyFont="1" applyFill="1" applyBorder="1" applyAlignment="1">
      <alignment horizontal="center" vertical="center"/>
    </xf>
    <xf numFmtId="178" fontId="7" fillId="0" borderId="22" xfId="51" applyNumberFormat="1" applyFont="1" applyFill="1" applyBorder="1" applyAlignment="1">
      <alignment horizontal="center" vertical="center"/>
    </xf>
    <xf numFmtId="178" fontId="7" fillId="0" borderId="23" xfId="51" applyNumberFormat="1" applyFont="1" applyFill="1" applyBorder="1" applyAlignment="1">
      <alignment horizontal="center" vertical="center"/>
    </xf>
    <xf numFmtId="178" fontId="7" fillId="0" borderId="39" xfId="51" applyNumberFormat="1" applyFont="1" applyFill="1" applyBorder="1" applyAlignment="1">
      <alignment horizontal="center" vertical="center"/>
    </xf>
    <xf numFmtId="178" fontId="7" fillId="0" borderId="11" xfId="51" applyNumberFormat="1" applyFont="1" applyFill="1" applyBorder="1" applyAlignment="1">
      <alignment horizontal="center" vertical="center"/>
    </xf>
    <xf numFmtId="178" fontId="7" fillId="0" borderId="12" xfId="51" applyNumberFormat="1" applyFont="1" applyFill="1" applyBorder="1" applyAlignment="1">
      <alignment horizontal="center" vertical="center"/>
    </xf>
    <xf numFmtId="178" fontId="7" fillId="0" borderId="16" xfId="51" applyNumberFormat="1" applyFont="1" applyFill="1" applyBorder="1" applyAlignment="1">
      <alignment horizontal="center" vertical="center"/>
    </xf>
    <xf numFmtId="178" fontId="7" fillId="0" borderId="20" xfId="51" applyNumberFormat="1" applyFont="1" applyFill="1" applyBorder="1" applyAlignment="1">
      <alignment horizontal="center" vertical="center"/>
    </xf>
    <xf numFmtId="178" fontId="7" fillId="0" borderId="40" xfId="51" applyNumberFormat="1" applyFont="1" applyFill="1" applyBorder="1" applyAlignment="1">
      <alignment horizontal="center" vertical="center"/>
    </xf>
    <xf numFmtId="178" fontId="7" fillId="0" borderId="36" xfId="51" applyNumberFormat="1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別表1-C④公益目的事業比率計算表　兼　費用擬制額の事業別振り分け表【参考様式】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14</xdr:row>
      <xdr:rowOff>0</xdr:rowOff>
    </xdr:from>
    <xdr:to>
      <xdr:col>7</xdr:col>
      <xdr:colOff>409575</xdr:colOff>
      <xdr:row>19</xdr:row>
      <xdr:rowOff>142875</xdr:rowOff>
    </xdr:to>
    <xdr:sp>
      <xdr:nvSpPr>
        <xdr:cNvPr id="1" name="WordArt 1"/>
        <xdr:cNvSpPr>
          <a:spLocks/>
        </xdr:cNvSpPr>
      </xdr:nvSpPr>
      <xdr:spPr>
        <a:xfrm>
          <a:off x="895350" y="2400300"/>
          <a:ext cx="4314825" cy="1000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明朝"/>
              <a:cs typeface="ＭＳ 明朝"/>
            </a:rPr>
            <a:t>２０１５年度　収支予算</a:t>
          </a:r>
        </a:p>
      </xdr:txBody>
    </xdr:sp>
    <xdr:clientData/>
  </xdr:twoCellAnchor>
  <xdr:oneCellAnchor>
    <xdr:from>
      <xdr:col>0</xdr:col>
      <xdr:colOff>0</xdr:colOff>
      <xdr:row>0</xdr:row>
      <xdr:rowOff>19050</xdr:rowOff>
    </xdr:from>
    <xdr:ext cx="2457450" cy="600075"/>
    <xdr:sp fLocksText="0">
      <xdr:nvSpPr>
        <xdr:cNvPr id="2" name="Text Box 2"/>
        <xdr:cNvSpPr txBox="1">
          <a:spLocks noChangeArrowheads="1"/>
        </xdr:cNvSpPr>
      </xdr:nvSpPr>
      <xdr:spPr>
        <a:xfrm>
          <a:off x="0" y="19050"/>
          <a:ext cx="24574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5%20&#27491;&#21619;&#36001;&#29987;&#22679;&#28187;&#35336;&#31639;&#26360;&#12505;&#12540;&#12473;&#65288;&#32207;&#20250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"/>
      <sheetName val="大会"/>
      <sheetName val="育成"/>
      <sheetName val="普及"/>
      <sheetName val="Sheet1"/>
    </sheetNames>
    <sheetDataSet>
      <sheetData sheetId="3">
        <row r="55">
          <cell r="J55">
            <v>0</v>
          </cell>
          <cell r="K55">
            <v>0</v>
          </cell>
          <cell r="AF5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47:I53"/>
  <sheetViews>
    <sheetView tabSelected="1" zoomScalePageLayoutView="0" workbookViewId="0" topLeftCell="A1">
      <selection activeCell="M25" sqref="M25"/>
    </sheetView>
  </sheetViews>
  <sheetFormatPr defaultColWidth="9.00390625" defaultRowHeight="13.5"/>
  <sheetData>
    <row r="47" spans="1:9" ht="13.5">
      <c r="A47" s="87" t="s">
        <v>106</v>
      </c>
      <c r="B47" s="87"/>
      <c r="C47" s="87"/>
      <c r="D47" s="87"/>
      <c r="E47" s="87"/>
      <c r="F47" s="87"/>
      <c r="G47" s="87"/>
      <c r="H47" s="87"/>
      <c r="I47" s="87"/>
    </row>
    <row r="48" spans="1:9" ht="13.5">
      <c r="A48" s="87"/>
      <c r="B48" s="87"/>
      <c r="C48" s="87"/>
      <c r="D48" s="87"/>
      <c r="E48" s="87"/>
      <c r="F48" s="87"/>
      <c r="G48" s="87"/>
      <c r="H48" s="87"/>
      <c r="I48" s="87"/>
    </row>
    <row r="51" spans="1:9" ht="13.5">
      <c r="A51" s="88" t="s">
        <v>1</v>
      </c>
      <c r="B51" s="88"/>
      <c r="C51" s="88"/>
      <c r="D51" s="88"/>
      <c r="E51" s="88"/>
      <c r="F51" s="88"/>
      <c r="G51" s="88"/>
      <c r="H51" s="88"/>
      <c r="I51" s="88"/>
    </row>
    <row r="52" spans="1:9" ht="13.5">
      <c r="A52" s="88"/>
      <c r="B52" s="88"/>
      <c r="C52" s="88"/>
      <c r="D52" s="88"/>
      <c r="E52" s="88"/>
      <c r="F52" s="88"/>
      <c r="G52" s="88"/>
      <c r="H52" s="88"/>
      <c r="I52" s="88"/>
    </row>
    <row r="53" spans="1:9" ht="13.5">
      <c r="A53" s="88"/>
      <c r="B53" s="88"/>
      <c r="C53" s="88"/>
      <c r="D53" s="88"/>
      <c r="E53" s="88"/>
      <c r="F53" s="88"/>
      <c r="G53" s="88"/>
      <c r="H53" s="88"/>
      <c r="I53" s="88"/>
    </row>
  </sheetData>
  <sheetProtection/>
  <mergeCells count="2">
    <mergeCell ref="A47:I48"/>
    <mergeCell ref="A51:I53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4">
      <selection activeCell="Q34" sqref="Q34"/>
    </sheetView>
  </sheetViews>
  <sheetFormatPr defaultColWidth="9.00390625" defaultRowHeight="13.5"/>
  <cols>
    <col min="1" max="5" width="2.00390625" style="1" customWidth="1"/>
    <col min="6" max="6" width="0.12890625" style="1" customWidth="1"/>
    <col min="7" max="7" width="2.00390625" style="1" customWidth="1"/>
    <col min="8" max="8" width="2.125" style="1" customWidth="1"/>
    <col min="9" max="9" width="19.25390625" style="1" customWidth="1"/>
    <col min="10" max="10" width="18.25390625" style="1" customWidth="1"/>
    <col min="11" max="11" width="15.625" style="1" hidden="1" customWidth="1"/>
    <col min="12" max="12" width="18.125" style="1" customWidth="1"/>
    <col min="13" max="13" width="13.625" style="1" hidden="1" customWidth="1"/>
    <col min="14" max="14" width="18.125" style="1" customWidth="1"/>
    <col min="15" max="15" width="4.625" style="1" customWidth="1"/>
    <col min="16" max="16" width="18.125" style="1" customWidth="1"/>
    <col min="17" max="16384" width="9.00390625" style="1" customWidth="1"/>
  </cols>
  <sheetData>
    <row r="1" ht="28.5" customHeight="1" hidden="1">
      <c r="P1" s="2" t="s">
        <v>23</v>
      </c>
    </row>
    <row r="2" spans="13:16" s="3" customFormat="1" ht="28.5" customHeight="1" hidden="1">
      <c r="M2" s="4"/>
      <c r="N2" s="92"/>
      <c r="O2" s="92"/>
      <c r="P2" s="92"/>
    </row>
    <row r="3" spans="13:16" s="5" customFormat="1" ht="14.25" customHeight="1" hidden="1">
      <c r="M3" s="6"/>
      <c r="N3" s="93"/>
      <c r="O3" s="94"/>
      <c r="P3" s="95"/>
    </row>
    <row r="4" spans="1:16" ht="27.75" customHeight="1">
      <c r="A4" s="96" t="s">
        <v>104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24" customHeight="1">
      <c r="A5" s="96" t="s">
        <v>24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6" ht="21.75" customHeight="1">
      <c r="A6" s="97" t="s">
        <v>105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</row>
    <row r="7" spans="1:16" ht="18.7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9" t="s">
        <v>25</v>
      </c>
    </row>
    <row r="8" spans="1:16" ht="27.75" customHeight="1">
      <c r="A8" s="98" t="s">
        <v>26</v>
      </c>
      <c r="B8" s="99"/>
      <c r="C8" s="99"/>
      <c r="D8" s="99"/>
      <c r="E8" s="99"/>
      <c r="F8" s="99"/>
      <c r="G8" s="99"/>
      <c r="H8" s="99"/>
      <c r="I8" s="100"/>
      <c r="J8" s="107" t="s">
        <v>27</v>
      </c>
      <c r="K8" s="108"/>
      <c r="L8" s="107" t="s">
        <v>28</v>
      </c>
      <c r="M8" s="109"/>
      <c r="N8" s="110" t="s">
        <v>29</v>
      </c>
      <c r="O8" s="113" t="s">
        <v>30</v>
      </c>
      <c r="P8" s="89" t="s">
        <v>31</v>
      </c>
    </row>
    <row r="9" spans="1:16" ht="27.75" customHeight="1">
      <c r="A9" s="101"/>
      <c r="B9" s="102"/>
      <c r="C9" s="102"/>
      <c r="D9" s="102"/>
      <c r="E9" s="102"/>
      <c r="F9" s="102"/>
      <c r="G9" s="102"/>
      <c r="H9" s="102"/>
      <c r="I9" s="103"/>
      <c r="J9" s="12" t="s">
        <v>32</v>
      </c>
      <c r="K9" s="12"/>
      <c r="L9" s="10" t="s">
        <v>33</v>
      </c>
      <c r="M9" s="11"/>
      <c r="N9" s="111"/>
      <c r="O9" s="114"/>
      <c r="P9" s="90"/>
    </row>
    <row r="10" spans="1:16" s="16" customFormat="1" ht="57" customHeight="1">
      <c r="A10" s="104"/>
      <c r="B10" s="105"/>
      <c r="C10" s="105"/>
      <c r="D10" s="105"/>
      <c r="E10" s="105"/>
      <c r="F10" s="105"/>
      <c r="G10" s="105"/>
      <c r="H10" s="105"/>
      <c r="I10" s="106"/>
      <c r="J10" s="13" t="s">
        <v>34</v>
      </c>
      <c r="K10" s="14" t="s">
        <v>35</v>
      </c>
      <c r="L10" s="14" t="s">
        <v>36</v>
      </c>
      <c r="M10" s="15" t="s">
        <v>35</v>
      </c>
      <c r="N10" s="112"/>
      <c r="O10" s="115"/>
      <c r="P10" s="91"/>
    </row>
    <row r="11" spans="1:16" ht="24.75" customHeight="1">
      <c r="A11" s="17" t="s">
        <v>37</v>
      </c>
      <c r="B11" s="18"/>
      <c r="C11" s="18"/>
      <c r="D11" s="18"/>
      <c r="E11" s="18"/>
      <c r="F11" s="18"/>
      <c r="G11" s="18"/>
      <c r="H11" s="18"/>
      <c r="I11" s="19"/>
      <c r="J11" s="20"/>
      <c r="K11" s="20"/>
      <c r="L11" s="20"/>
      <c r="M11" s="17"/>
      <c r="N11" s="21"/>
      <c r="O11" s="19"/>
      <c r="P11" s="20"/>
    </row>
    <row r="12" spans="1:16" ht="24.75" customHeight="1">
      <c r="A12" s="22"/>
      <c r="B12" s="23" t="s">
        <v>38</v>
      </c>
      <c r="C12" s="23"/>
      <c r="D12" s="23"/>
      <c r="E12" s="23"/>
      <c r="F12" s="23"/>
      <c r="G12" s="23"/>
      <c r="H12" s="23"/>
      <c r="I12" s="24"/>
      <c r="J12" s="25"/>
      <c r="K12" s="25"/>
      <c r="L12" s="25"/>
      <c r="M12" s="26"/>
      <c r="N12" s="27"/>
      <c r="O12" s="28"/>
      <c r="P12" s="25"/>
    </row>
    <row r="13" spans="1:16" ht="24.75" customHeight="1">
      <c r="A13" s="22"/>
      <c r="B13" s="23"/>
      <c r="C13" s="23" t="s">
        <v>39</v>
      </c>
      <c r="D13" s="23"/>
      <c r="E13" s="23"/>
      <c r="F13" s="23"/>
      <c r="G13" s="23"/>
      <c r="H13" s="23"/>
      <c r="I13" s="24"/>
      <c r="J13" s="25"/>
      <c r="K13" s="25"/>
      <c r="L13" s="25"/>
      <c r="M13" s="26"/>
      <c r="N13" s="27"/>
      <c r="O13" s="28"/>
      <c r="P13" s="25"/>
    </row>
    <row r="14" spans="1:16" s="29" customFormat="1" ht="24.75" customHeight="1">
      <c r="A14" s="17"/>
      <c r="B14" s="18"/>
      <c r="C14" s="18"/>
      <c r="D14" s="18" t="s">
        <v>40</v>
      </c>
      <c r="E14" s="18"/>
      <c r="F14" s="18"/>
      <c r="G14" s="18"/>
      <c r="H14" s="18"/>
      <c r="I14" s="19"/>
      <c r="J14" s="30">
        <f>SUM(J15:J15)</f>
        <v>0</v>
      </c>
      <c r="K14" s="30">
        <f aca="true" t="shared" si="0" ref="K14:K41">SUM(J14:J14)</f>
        <v>0</v>
      </c>
      <c r="L14" s="30">
        <f>SUM(L15:L15)</f>
        <v>0</v>
      </c>
      <c r="M14" s="31">
        <f aca="true" t="shared" si="1" ref="M14:M41">SUM(L14:L14)</f>
        <v>0</v>
      </c>
      <c r="N14" s="32">
        <f>SUM(N15:N15)</f>
        <v>0</v>
      </c>
      <c r="O14" s="33">
        <f>SUM(O15:O15)</f>
        <v>0</v>
      </c>
      <c r="P14" s="30">
        <f aca="true" t="shared" si="2" ref="P14:P34">SUM(K14,M14,N14,O14)</f>
        <v>0</v>
      </c>
    </row>
    <row r="15" spans="1:16" ht="24.75" customHeight="1">
      <c r="A15" s="34"/>
      <c r="B15" s="35"/>
      <c r="C15" s="35"/>
      <c r="D15" s="36"/>
      <c r="E15" s="37" t="s">
        <v>41</v>
      </c>
      <c r="F15" s="37"/>
      <c r="G15" s="37"/>
      <c r="H15" s="37"/>
      <c r="I15" s="38"/>
      <c r="J15" s="39">
        <v>0</v>
      </c>
      <c r="K15" s="39">
        <f t="shared" si="0"/>
        <v>0</v>
      </c>
      <c r="L15" s="39">
        <v>0</v>
      </c>
      <c r="M15" s="40">
        <f t="shared" si="1"/>
        <v>0</v>
      </c>
      <c r="N15" s="41">
        <v>0</v>
      </c>
      <c r="O15" s="42">
        <v>0</v>
      </c>
      <c r="P15" s="39">
        <f t="shared" si="2"/>
        <v>0</v>
      </c>
    </row>
    <row r="16" spans="1:16" ht="24.75" customHeight="1">
      <c r="A16" s="22"/>
      <c r="B16" s="23"/>
      <c r="C16" s="23"/>
      <c r="D16" s="18" t="s">
        <v>42</v>
      </c>
      <c r="E16" s="18"/>
      <c r="F16" s="18"/>
      <c r="G16" s="18"/>
      <c r="H16" s="18"/>
      <c r="I16" s="19"/>
      <c r="J16" s="30">
        <f>SUM(J17:J17)</f>
        <v>0</v>
      </c>
      <c r="K16" s="30">
        <f t="shared" si="0"/>
        <v>0</v>
      </c>
      <c r="L16" s="30">
        <f>SUM(L17:L17)</f>
        <v>0</v>
      </c>
      <c r="M16" s="31">
        <f t="shared" si="1"/>
        <v>0</v>
      </c>
      <c r="N16" s="32">
        <f>SUM(N17:N17)</f>
        <v>0</v>
      </c>
      <c r="O16" s="33">
        <f>SUM(O17:O17)</f>
        <v>0</v>
      </c>
      <c r="P16" s="30">
        <f t="shared" si="2"/>
        <v>0</v>
      </c>
    </row>
    <row r="17" spans="1:16" ht="24.75" customHeight="1">
      <c r="A17" s="22"/>
      <c r="B17" s="23"/>
      <c r="C17" s="23"/>
      <c r="D17" s="36"/>
      <c r="E17" s="37" t="s">
        <v>43</v>
      </c>
      <c r="F17" s="37"/>
      <c r="G17" s="37"/>
      <c r="H17" s="37"/>
      <c r="I17" s="38"/>
      <c r="J17" s="39">
        <v>0</v>
      </c>
      <c r="K17" s="39">
        <f t="shared" si="0"/>
        <v>0</v>
      </c>
      <c r="L17" s="39">
        <v>0</v>
      </c>
      <c r="M17" s="40">
        <f t="shared" si="1"/>
        <v>0</v>
      </c>
      <c r="N17" s="41">
        <v>0</v>
      </c>
      <c r="O17" s="42">
        <v>0</v>
      </c>
      <c r="P17" s="39">
        <f t="shared" si="2"/>
        <v>0</v>
      </c>
    </row>
    <row r="18" spans="1:16" ht="24.75" customHeight="1">
      <c r="A18" s="17"/>
      <c r="B18" s="18"/>
      <c r="C18" s="18"/>
      <c r="D18" s="18" t="s">
        <v>44</v>
      </c>
      <c r="E18" s="18"/>
      <c r="F18" s="18"/>
      <c r="G18" s="18"/>
      <c r="H18" s="18"/>
      <c r="I18" s="19"/>
      <c r="J18" s="30">
        <f>SUM(J19:J20)</f>
        <v>25000</v>
      </c>
      <c r="K18" s="30">
        <f t="shared" si="0"/>
        <v>25000</v>
      </c>
      <c r="L18" s="30">
        <f>SUM(L19:L19)</f>
        <v>0</v>
      </c>
      <c r="M18" s="31">
        <f t="shared" si="1"/>
        <v>0</v>
      </c>
      <c r="N18" s="32">
        <f>SUM(N19:N19)</f>
        <v>25000</v>
      </c>
      <c r="O18" s="33">
        <f>SUM(O19:O19)</f>
        <v>0</v>
      </c>
      <c r="P18" s="30">
        <f t="shared" si="2"/>
        <v>50000</v>
      </c>
    </row>
    <row r="19" spans="1:16" ht="24.75" customHeight="1">
      <c r="A19" s="22"/>
      <c r="B19" s="23"/>
      <c r="C19" s="23"/>
      <c r="D19" s="43"/>
      <c r="E19" s="44" t="s">
        <v>45</v>
      </c>
      <c r="F19" s="44"/>
      <c r="G19" s="44"/>
      <c r="H19" s="44"/>
      <c r="I19" s="45"/>
      <c r="J19" s="46">
        <v>25000</v>
      </c>
      <c r="K19" s="46">
        <f t="shared" si="0"/>
        <v>25000</v>
      </c>
      <c r="L19" s="46">
        <v>0</v>
      </c>
      <c r="M19" s="47">
        <f t="shared" si="1"/>
        <v>0</v>
      </c>
      <c r="N19" s="48">
        <v>25000</v>
      </c>
      <c r="O19" s="49">
        <v>0</v>
      </c>
      <c r="P19" s="46">
        <f t="shared" si="2"/>
        <v>50000</v>
      </c>
    </row>
    <row r="20" spans="1:16" ht="24.75" customHeight="1">
      <c r="A20" s="34"/>
      <c r="B20" s="35"/>
      <c r="C20" s="35"/>
      <c r="D20" s="36"/>
      <c r="E20" s="37" t="s">
        <v>46</v>
      </c>
      <c r="F20" s="37"/>
      <c r="G20" s="37"/>
      <c r="H20" s="37"/>
      <c r="I20" s="38"/>
      <c r="J20" s="39">
        <v>0</v>
      </c>
      <c r="K20" s="39">
        <f t="shared" si="0"/>
        <v>0</v>
      </c>
      <c r="L20" s="39">
        <v>0</v>
      </c>
      <c r="M20" s="40">
        <f t="shared" si="1"/>
        <v>0</v>
      </c>
      <c r="N20" s="41">
        <v>0</v>
      </c>
      <c r="O20" s="42">
        <v>0</v>
      </c>
      <c r="P20" s="39">
        <f t="shared" si="2"/>
        <v>0</v>
      </c>
    </row>
    <row r="21" spans="1:16" ht="24.75" customHeight="1">
      <c r="A21" s="22"/>
      <c r="B21" s="23"/>
      <c r="C21" s="23"/>
      <c r="D21" s="18" t="s">
        <v>47</v>
      </c>
      <c r="E21" s="18"/>
      <c r="F21" s="18"/>
      <c r="G21" s="18"/>
      <c r="H21" s="18"/>
      <c r="I21" s="19"/>
      <c r="J21" s="30">
        <f>SUM(J22:J23)</f>
        <v>1842500</v>
      </c>
      <c r="K21" s="30">
        <f t="shared" si="0"/>
        <v>1842500</v>
      </c>
      <c r="L21" s="30">
        <f>SUM(L22:L22)</f>
        <v>0</v>
      </c>
      <c r="M21" s="31">
        <f t="shared" si="1"/>
        <v>0</v>
      </c>
      <c r="N21" s="32">
        <f>SUM(N22:N23)</f>
        <v>1842500</v>
      </c>
      <c r="O21" s="33">
        <f>SUM(O22:O22)</f>
        <v>0</v>
      </c>
      <c r="P21" s="30">
        <f t="shared" si="2"/>
        <v>3685000</v>
      </c>
    </row>
    <row r="22" spans="1:16" ht="24.75" customHeight="1">
      <c r="A22" s="22"/>
      <c r="B22" s="23"/>
      <c r="C22" s="23"/>
      <c r="D22" s="43"/>
      <c r="E22" s="44" t="s">
        <v>48</v>
      </c>
      <c r="F22" s="44"/>
      <c r="G22" s="44"/>
      <c r="H22" s="44"/>
      <c r="I22" s="45"/>
      <c r="J22" s="46">
        <v>1592500</v>
      </c>
      <c r="K22" s="46">
        <f t="shared" si="0"/>
        <v>1592500</v>
      </c>
      <c r="L22" s="46">
        <v>0</v>
      </c>
      <c r="M22" s="47">
        <f t="shared" si="1"/>
        <v>0</v>
      </c>
      <c r="N22" s="48">
        <v>1592500</v>
      </c>
      <c r="O22" s="49">
        <v>0</v>
      </c>
      <c r="P22" s="46">
        <f t="shared" si="2"/>
        <v>3185000</v>
      </c>
    </row>
    <row r="23" spans="1:16" ht="24.75" customHeight="1">
      <c r="A23" s="22"/>
      <c r="B23" s="23"/>
      <c r="C23" s="23"/>
      <c r="D23" s="36"/>
      <c r="E23" s="37" t="s">
        <v>49</v>
      </c>
      <c r="F23" s="37"/>
      <c r="G23" s="37"/>
      <c r="H23" s="37"/>
      <c r="I23" s="38"/>
      <c r="J23" s="39">
        <v>250000</v>
      </c>
      <c r="K23" s="39">
        <f t="shared" si="0"/>
        <v>250000</v>
      </c>
      <c r="L23" s="39">
        <v>0</v>
      </c>
      <c r="M23" s="40">
        <f t="shared" si="1"/>
        <v>0</v>
      </c>
      <c r="N23" s="41">
        <v>250000</v>
      </c>
      <c r="O23" s="42">
        <v>0</v>
      </c>
      <c r="P23" s="39">
        <f t="shared" si="2"/>
        <v>500000</v>
      </c>
    </row>
    <row r="24" spans="1:16" ht="24.75" customHeight="1">
      <c r="A24" s="17"/>
      <c r="B24" s="18"/>
      <c r="C24" s="18"/>
      <c r="D24" s="18" t="s">
        <v>50</v>
      </c>
      <c r="E24" s="18"/>
      <c r="F24" s="18"/>
      <c r="G24" s="18"/>
      <c r="H24" s="18"/>
      <c r="I24" s="19"/>
      <c r="J24" s="30">
        <f>SUM(J25:J29)</f>
        <v>72146000</v>
      </c>
      <c r="K24" s="30">
        <f t="shared" si="0"/>
        <v>72146000</v>
      </c>
      <c r="L24" s="30">
        <f>SUM(L25:L29)</f>
        <v>1120000</v>
      </c>
      <c r="M24" s="31">
        <f t="shared" si="1"/>
        <v>1120000</v>
      </c>
      <c r="N24" s="32">
        <f>SUM(N25:N29)</f>
        <v>0</v>
      </c>
      <c r="O24" s="33">
        <f>SUM(O25:O25)</f>
        <v>0</v>
      </c>
      <c r="P24" s="30">
        <f t="shared" si="2"/>
        <v>73266000</v>
      </c>
    </row>
    <row r="25" spans="1:16" ht="24.75" customHeight="1">
      <c r="A25" s="22"/>
      <c r="B25" s="23"/>
      <c r="C25" s="23"/>
      <c r="D25" s="43"/>
      <c r="E25" s="44" t="s">
        <v>51</v>
      </c>
      <c r="F25" s="44"/>
      <c r="G25" s="44"/>
      <c r="H25" s="44"/>
      <c r="I25" s="45"/>
      <c r="J25" s="46">
        <v>37150500</v>
      </c>
      <c r="K25" s="46">
        <f t="shared" si="0"/>
        <v>37150500</v>
      </c>
      <c r="L25" s="46">
        <v>0</v>
      </c>
      <c r="M25" s="47">
        <f t="shared" si="1"/>
        <v>0</v>
      </c>
      <c r="N25" s="48">
        <v>0</v>
      </c>
      <c r="O25" s="49">
        <v>0</v>
      </c>
      <c r="P25" s="46">
        <f t="shared" si="2"/>
        <v>37150500</v>
      </c>
    </row>
    <row r="26" spans="1:16" ht="24.75" customHeight="1">
      <c r="A26" s="22"/>
      <c r="B26" s="23"/>
      <c r="C26" s="23"/>
      <c r="D26" s="43"/>
      <c r="E26" s="44" t="s">
        <v>52</v>
      </c>
      <c r="F26" s="44"/>
      <c r="G26" s="44"/>
      <c r="H26" s="44"/>
      <c r="I26" s="45"/>
      <c r="J26" s="46">
        <v>34695500</v>
      </c>
      <c r="K26" s="46">
        <f t="shared" si="0"/>
        <v>34695500</v>
      </c>
      <c r="L26" s="46">
        <v>0</v>
      </c>
      <c r="M26" s="47">
        <f t="shared" si="1"/>
        <v>0</v>
      </c>
      <c r="N26" s="48">
        <v>0</v>
      </c>
      <c r="O26" s="49">
        <v>0</v>
      </c>
      <c r="P26" s="46">
        <f t="shared" si="2"/>
        <v>34695500</v>
      </c>
    </row>
    <row r="27" spans="1:16" ht="24.75" customHeight="1">
      <c r="A27" s="22"/>
      <c r="B27" s="23"/>
      <c r="C27" s="23"/>
      <c r="D27" s="43"/>
      <c r="E27" s="44" t="s">
        <v>53</v>
      </c>
      <c r="F27" s="44"/>
      <c r="G27" s="44"/>
      <c r="H27" s="44"/>
      <c r="I27" s="45"/>
      <c r="J27" s="46">
        <v>300000</v>
      </c>
      <c r="K27" s="46">
        <f t="shared" si="0"/>
        <v>300000</v>
      </c>
      <c r="L27" s="46">
        <v>0</v>
      </c>
      <c r="M27" s="47">
        <f t="shared" si="1"/>
        <v>0</v>
      </c>
      <c r="N27" s="48">
        <v>0</v>
      </c>
      <c r="O27" s="49">
        <v>0</v>
      </c>
      <c r="P27" s="46">
        <f t="shared" si="2"/>
        <v>300000</v>
      </c>
    </row>
    <row r="28" spans="1:16" ht="24.75" customHeight="1">
      <c r="A28" s="22"/>
      <c r="B28" s="23"/>
      <c r="C28" s="23"/>
      <c r="D28" s="43"/>
      <c r="E28" s="44" t="s">
        <v>54</v>
      </c>
      <c r="F28" s="44"/>
      <c r="G28" s="44"/>
      <c r="H28" s="44"/>
      <c r="I28" s="45"/>
      <c r="J28" s="46">
        <v>0</v>
      </c>
      <c r="K28" s="46">
        <f t="shared" si="0"/>
        <v>0</v>
      </c>
      <c r="L28" s="46">
        <v>0</v>
      </c>
      <c r="M28" s="47">
        <f t="shared" si="1"/>
        <v>0</v>
      </c>
      <c r="N28" s="48">
        <v>0</v>
      </c>
      <c r="O28" s="49">
        <v>0</v>
      </c>
      <c r="P28" s="46">
        <f t="shared" si="2"/>
        <v>0</v>
      </c>
    </row>
    <row r="29" spans="1:16" ht="24.75" customHeight="1">
      <c r="A29" s="34"/>
      <c r="B29" s="35"/>
      <c r="C29" s="35"/>
      <c r="D29" s="36"/>
      <c r="E29" s="37" t="s">
        <v>55</v>
      </c>
      <c r="F29" s="37"/>
      <c r="G29" s="37"/>
      <c r="H29" s="37"/>
      <c r="I29" s="38"/>
      <c r="J29" s="39">
        <v>0</v>
      </c>
      <c r="K29" s="39">
        <f t="shared" si="0"/>
        <v>0</v>
      </c>
      <c r="L29" s="39">
        <v>1120000</v>
      </c>
      <c r="M29" s="40">
        <f t="shared" si="1"/>
        <v>1120000</v>
      </c>
      <c r="N29" s="41">
        <v>0</v>
      </c>
      <c r="O29" s="42">
        <v>0</v>
      </c>
      <c r="P29" s="39">
        <f t="shared" si="2"/>
        <v>1120000</v>
      </c>
    </row>
    <row r="30" spans="1:16" ht="24.75" customHeight="1">
      <c r="A30" s="17"/>
      <c r="B30" s="18"/>
      <c r="C30" s="18"/>
      <c r="D30" s="18" t="s">
        <v>56</v>
      </c>
      <c r="E30" s="18"/>
      <c r="F30" s="18"/>
      <c r="G30" s="18"/>
      <c r="H30" s="18"/>
      <c r="I30" s="19"/>
      <c r="J30" s="30">
        <f>SUM(J31:J34)</f>
        <v>46379275</v>
      </c>
      <c r="K30" s="30">
        <f t="shared" si="0"/>
        <v>46379275</v>
      </c>
      <c r="L30" s="30">
        <f>SUM(L31:L34)</f>
        <v>0</v>
      </c>
      <c r="M30" s="31">
        <f t="shared" si="1"/>
        <v>0</v>
      </c>
      <c r="N30" s="32">
        <f>SUM(N31:N34)</f>
        <v>10000000</v>
      </c>
      <c r="O30" s="33">
        <f>SUM(O31:O31)</f>
        <v>0</v>
      </c>
      <c r="P30" s="30">
        <f t="shared" si="2"/>
        <v>56379275</v>
      </c>
    </row>
    <row r="31" spans="1:16" ht="24.75" customHeight="1">
      <c r="A31" s="22"/>
      <c r="B31" s="23"/>
      <c r="C31" s="23"/>
      <c r="D31" s="43"/>
      <c r="E31" s="44" t="s">
        <v>57</v>
      </c>
      <c r="F31" s="44"/>
      <c r="G31" s="44"/>
      <c r="H31" s="44"/>
      <c r="I31" s="45"/>
      <c r="J31" s="46">
        <v>0</v>
      </c>
      <c r="K31" s="46">
        <f t="shared" si="0"/>
        <v>0</v>
      </c>
      <c r="L31" s="46">
        <v>0</v>
      </c>
      <c r="M31" s="47">
        <f t="shared" si="1"/>
        <v>0</v>
      </c>
      <c r="N31" s="48">
        <v>0</v>
      </c>
      <c r="O31" s="49">
        <v>0</v>
      </c>
      <c r="P31" s="46">
        <f t="shared" si="2"/>
        <v>0</v>
      </c>
    </row>
    <row r="32" spans="1:16" ht="24.75" customHeight="1">
      <c r="A32" s="22"/>
      <c r="B32" s="23"/>
      <c r="C32" s="23"/>
      <c r="D32" s="43"/>
      <c r="E32" s="44" t="s">
        <v>58</v>
      </c>
      <c r="F32" s="44"/>
      <c r="G32" s="44"/>
      <c r="H32" s="44"/>
      <c r="I32" s="45"/>
      <c r="J32" s="46">
        <v>0</v>
      </c>
      <c r="K32" s="46">
        <f t="shared" si="0"/>
        <v>0</v>
      </c>
      <c r="L32" s="46">
        <v>0</v>
      </c>
      <c r="M32" s="47">
        <f t="shared" si="1"/>
        <v>0</v>
      </c>
      <c r="N32" s="48">
        <v>0</v>
      </c>
      <c r="O32" s="49">
        <v>0</v>
      </c>
      <c r="P32" s="46">
        <f t="shared" si="2"/>
        <v>0</v>
      </c>
    </row>
    <row r="33" spans="1:16" ht="24.75" customHeight="1">
      <c r="A33" s="22"/>
      <c r="B33" s="23"/>
      <c r="C33" s="23"/>
      <c r="D33" s="43"/>
      <c r="E33" s="44" t="s">
        <v>59</v>
      </c>
      <c r="F33" s="44"/>
      <c r="G33" s="44"/>
      <c r="H33" s="44"/>
      <c r="I33" s="45"/>
      <c r="J33" s="46">
        <v>45279275</v>
      </c>
      <c r="K33" s="46">
        <f t="shared" si="0"/>
        <v>45279275</v>
      </c>
      <c r="L33" s="46">
        <v>0</v>
      </c>
      <c r="M33" s="47">
        <f t="shared" si="1"/>
        <v>0</v>
      </c>
      <c r="N33" s="48">
        <v>10000000</v>
      </c>
      <c r="O33" s="49">
        <v>0</v>
      </c>
      <c r="P33" s="46">
        <f t="shared" si="2"/>
        <v>55279275</v>
      </c>
    </row>
    <row r="34" spans="1:16" ht="24.75" customHeight="1">
      <c r="A34" s="34"/>
      <c r="B34" s="35"/>
      <c r="C34" s="35"/>
      <c r="D34" s="36"/>
      <c r="E34" s="37" t="s">
        <v>60</v>
      </c>
      <c r="F34" s="37"/>
      <c r="G34" s="37"/>
      <c r="H34" s="37"/>
      <c r="I34" s="38"/>
      <c r="J34" s="39">
        <v>1100000</v>
      </c>
      <c r="K34" s="39">
        <f t="shared" si="0"/>
        <v>1100000</v>
      </c>
      <c r="L34" s="39">
        <v>0</v>
      </c>
      <c r="M34" s="40">
        <f t="shared" si="1"/>
        <v>0</v>
      </c>
      <c r="N34" s="41">
        <v>0</v>
      </c>
      <c r="O34" s="42">
        <v>0</v>
      </c>
      <c r="P34" s="39">
        <f t="shared" si="2"/>
        <v>1100000</v>
      </c>
    </row>
    <row r="35" spans="1:16" ht="24.75" customHeight="1">
      <c r="A35" s="22"/>
      <c r="B35" s="23"/>
      <c r="C35" s="23"/>
      <c r="D35" s="50" t="s">
        <v>61</v>
      </c>
      <c r="E35" s="50"/>
      <c r="F35" s="50"/>
      <c r="G35" s="50"/>
      <c r="H35" s="50"/>
      <c r="I35" s="51"/>
      <c r="J35" s="52">
        <v>0</v>
      </c>
      <c r="K35" s="52">
        <f t="shared" si="0"/>
        <v>0</v>
      </c>
      <c r="L35" s="52">
        <v>0</v>
      </c>
      <c r="M35" s="53">
        <f t="shared" si="1"/>
        <v>0</v>
      </c>
      <c r="N35" s="54">
        <v>0</v>
      </c>
      <c r="O35" s="55">
        <v>0</v>
      </c>
      <c r="P35" s="52">
        <v>0</v>
      </c>
    </row>
    <row r="36" spans="1:16" ht="24.75" customHeight="1">
      <c r="A36" s="17"/>
      <c r="B36" s="18"/>
      <c r="C36" s="18"/>
      <c r="D36" s="18" t="s">
        <v>62</v>
      </c>
      <c r="E36" s="18"/>
      <c r="F36" s="18"/>
      <c r="G36" s="18"/>
      <c r="H36" s="18"/>
      <c r="I36" s="19"/>
      <c r="J36" s="30">
        <f>SUM(J37:J37)</f>
        <v>0</v>
      </c>
      <c r="K36" s="30">
        <f t="shared" si="0"/>
        <v>0</v>
      </c>
      <c r="L36" s="30">
        <f>SUM(L37:L37)</f>
        <v>0</v>
      </c>
      <c r="M36" s="31">
        <f t="shared" si="1"/>
        <v>0</v>
      </c>
      <c r="N36" s="32">
        <f>SUM(N37:N37)</f>
        <v>0</v>
      </c>
      <c r="O36" s="33">
        <f>SUM(O37:O37)</f>
        <v>0</v>
      </c>
      <c r="P36" s="30">
        <f>SUM(K36,M36,N36,O36)</f>
        <v>0</v>
      </c>
    </row>
    <row r="37" spans="1:16" ht="24.75" customHeight="1">
      <c r="A37" s="22"/>
      <c r="B37" s="23"/>
      <c r="C37" s="35"/>
      <c r="D37" s="36"/>
      <c r="E37" s="37" t="s">
        <v>62</v>
      </c>
      <c r="F37" s="37"/>
      <c r="G37" s="37"/>
      <c r="H37" s="37"/>
      <c r="I37" s="38"/>
      <c r="J37" s="39">
        <v>0</v>
      </c>
      <c r="K37" s="39">
        <f t="shared" si="0"/>
        <v>0</v>
      </c>
      <c r="L37" s="39">
        <v>0</v>
      </c>
      <c r="M37" s="40">
        <f t="shared" si="1"/>
        <v>0</v>
      </c>
      <c r="N37" s="41">
        <v>0</v>
      </c>
      <c r="O37" s="42">
        <v>0</v>
      </c>
      <c r="P37" s="39">
        <f>SUM(K37,M37,N37,O37)</f>
        <v>0</v>
      </c>
    </row>
    <row r="38" spans="1:16" ht="24.75" customHeight="1">
      <c r="A38" s="17"/>
      <c r="B38" s="18"/>
      <c r="C38" s="18"/>
      <c r="D38" s="18" t="s">
        <v>63</v>
      </c>
      <c r="E38" s="18"/>
      <c r="F38" s="18"/>
      <c r="G38" s="18"/>
      <c r="H38" s="18"/>
      <c r="I38" s="19"/>
      <c r="J38" s="30">
        <f>SUM(J39:J40)</f>
        <v>319825</v>
      </c>
      <c r="K38" s="30">
        <f aca="true" t="shared" si="3" ref="K38:P38">SUM(K39:K40)</f>
        <v>319825</v>
      </c>
      <c r="L38" s="30">
        <f t="shared" si="3"/>
        <v>0</v>
      </c>
      <c r="M38" s="30">
        <f t="shared" si="3"/>
        <v>0</v>
      </c>
      <c r="N38" s="30">
        <f t="shared" si="3"/>
        <v>0</v>
      </c>
      <c r="O38" s="30">
        <f t="shared" si="3"/>
        <v>0</v>
      </c>
      <c r="P38" s="30">
        <f t="shared" si="3"/>
        <v>319825</v>
      </c>
    </row>
    <row r="39" spans="1:16" ht="24.75" customHeight="1">
      <c r="A39" s="22"/>
      <c r="B39" s="23"/>
      <c r="C39" s="23"/>
      <c r="D39" s="43"/>
      <c r="E39" s="44" t="s">
        <v>64</v>
      </c>
      <c r="F39" s="44"/>
      <c r="G39" s="44"/>
      <c r="H39" s="44"/>
      <c r="I39" s="45"/>
      <c r="J39" s="46">
        <v>19500</v>
      </c>
      <c r="K39" s="46">
        <f t="shared" si="0"/>
        <v>19500</v>
      </c>
      <c r="L39" s="46">
        <v>0</v>
      </c>
      <c r="M39" s="47">
        <f t="shared" si="1"/>
        <v>0</v>
      </c>
      <c r="N39" s="48">
        <v>0</v>
      </c>
      <c r="O39" s="49">
        <v>0</v>
      </c>
      <c r="P39" s="46">
        <f>SUM(K39,M39,N39,O39)</f>
        <v>19500</v>
      </c>
    </row>
    <row r="40" spans="1:16" ht="24.75" customHeight="1">
      <c r="A40" s="34"/>
      <c r="B40" s="35"/>
      <c r="C40" s="84"/>
      <c r="D40" s="57"/>
      <c r="E40" s="35" t="s">
        <v>65</v>
      </c>
      <c r="F40" s="35"/>
      <c r="G40" s="35"/>
      <c r="H40" s="35"/>
      <c r="I40" s="58"/>
      <c r="J40" s="59">
        <v>300325</v>
      </c>
      <c r="K40" s="59">
        <f t="shared" si="0"/>
        <v>300325</v>
      </c>
      <c r="L40" s="59">
        <v>0</v>
      </c>
      <c r="M40" s="60">
        <f t="shared" si="1"/>
        <v>0</v>
      </c>
      <c r="N40" s="61">
        <v>0</v>
      </c>
      <c r="O40" s="62">
        <v>0</v>
      </c>
      <c r="P40" s="59">
        <f>SUM(K40,M40,N40,O40)</f>
        <v>300325</v>
      </c>
    </row>
    <row r="41" spans="1:16" ht="24.75" customHeight="1">
      <c r="A41" s="63"/>
      <c r="B41" s="50"/>
      <c r="C41" s="50"/>
      <c r="D41" s="64" t="s">
        <v>66</v>
      </c>
      <c r="E41" s="50"/>
      <c r="F41" s="50"/>
      <c r="G41" s="50"/>
      <c r="H41" s="50"/>
      <c r="I41" s="51"/>
      <c r="J41" s="52">
        <f>SUM(J14,J16,J18,J21,J24,J30,J35,J36,J38)</f>
        <v>120712600</v>
      </c>
      <c r="K41" s="52">
        <f t="shared" si="0"/>
        <v>120712600</v>
      </c>
      <c r="L41" s="52">
        <f>SUM(L14,L16,L18,L21,L24,L30,L35,L36,L38)</f>
        <v>1120000</v>
      </c>
      <c r="M41" s="53">
        <f t="shared" si="1"/>
        <v>1120000</v>
      </c>
      <c r="N41" s="54">
        <f>SUM(N14,N16,N18,N21,N24,N30,N35,N36,N38)</f>
        <v>11867500</v>
      </c>
      <c r="O41" s="55">
        <f>SUM(O14,O16,O18,O21,O24,O30,O35,O36,O38)</f>
        <v>0</v>
      </c>
      <c r="P41" s="52">
        <f>SUM(K41,M41,N41,O41)</f>
        <v>133700100</v>
      </c>
    </row>
    <row r="42" spans="1:16" ht="24.75" customHeight="1">
      <c r="A42" s="23"/>
      <c r="B42" s="23"/>
      <c r="C42" s="23"/>
      <c r="D42" s="65"/>
      <c r="E42" s="23"/>
      <c r="F42" s="23"/>
      <c r="G42" s="23"/>
      <c r="H42" s="23"/>
      <c r="I42" s="23"/>
      <c r="J42" s="66"/>
      <c r="K42" s="66"/>
      <c r="L42" s="66"/>
      <c r="M42" s="66"/>
      <c r="N42" s="66"/>
      <c r="O42" s="66"/>
      <c r="P42" s="66"/>
    </row>
    <row r="43" ht="21.75" customHeight="1"/>
    <row r="44" ht="21.75" customHeight="1"/>
  </sheetData>
  <sheetProtection/>
  <mergeCells count="11">
    <mergeCell ref="O8:O10"/>
    <mergeCell ref="P8:P10"/>
    <mergeCell ref="N2:P2"/>
    <mergeCell ref="N3:P3"/>
    <mergeCell ref="A4:P4"/>
    <mergeCell ref="A5:P5"/>
    <mergeCell ref="A6:P6"/>
    <mergeCell ref="A8:I10"/>
    <mergeCell ref="J8:K8"/>
    <mergeCell ref="L8:M8"/>
    <mergeCell ref="N8:N10"/>
  </mergeCells>
  <printOptions/>
  <pageMargins left="0.51" right="0.2" top="0.49" bottom="0.57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3"/>
  <sheetViews>
    <sheetView zoomScalePageLayoutView="0" workbookViewId="0" topLeftCell="A1">
      <selection activeCell="S5" sqref="S5"/>
    </sheetView>
  </sheetViews>
  <sheetFormatPr defaultColWidth="9.00390625" defaultRowHeight="13.5"/>
  <cols>
    <col min="1" max="5" width="2.00390625" style="1" customWidth="1"/>
    <col min="6" max="6" width="0.12890625" style="1" customWidth="1"/>
    <col min="7" max="7" width="2.00390625" style="1" customWidth="1"/>
    <col min="8" max="8" width="2.125" style="1" customWidth="1"/>
    <col min="9" max="9" width="19.25390625" style="1" customWidth="1"/>
    <col min="10" max="10" width="18.25390625" style="1" customWidth="1"/>
    <col min="11" max="11" width="15.625" style="1" hidden="1" customWidth="1"/>
    <col min="12" max="12" width="18.125" style="1" customWidth="1"/>
    <col min="13" max="13" width="13.625" style="1" hidden="1" customWidth="1"/>
    <col min="14" max="14" width="18.125" style="1" customWidth="1"/>
    <col min="15" max="15" width="4.625" style="1" customWidth="1"/>
    <col min="16" max="16" width="18.125" style="1" customWidth="1"/>
    <col min="17" max="17" width="10.875" style="1" bestFit="1" customWidth="1"/>
    <col min="18" max="16384" width="9.00390625" style="1" customWidth="1"/>
  </cols>
  <sheetData>
    <row r="1" spans="1:16" ht="24.75" customHeight="1">
      <c r="A1" s="23"/>
      <c r="B1" s="23"/>
      <c r="C1" s="23"/>
      <c r="D1" s="65"/>
      <c r="E1" s="23"/>
      <c r="F1" s="23"/>
      <c r="G1" s="23"/>
      <c r="H1" s="23"/>
      <c r="I1" s="23"/>
      <c r="J1" s="66"/>
      <c r="K1" s="66"/>
      <c r="L1" s="66"/>
      <c r="M1" s="66"/>
      <c r="N1" s="66"/>
      <c r="O1" s="66"/>
      <c r="P1" s="66"/>
    </row>
    <row r="2" spans="1:16" ht="24.75" customHeight="1">
      <c r="A2" s="35"/>
      <c r="B2" s="35"/>
      <c r="C2" s="35"/>
      <c r="D2" s="67"/>
      <c r="E2" s="35"/>
      <c r="F2" s="35"/>
      <c r="G2" s="35"/>
      <c r="H2" s="35"/>
      <c r="I2" s="35"/>
      <c r="J2" s="68"/>
      <c r="K2" s="68"/>
      <c r="L2" s="68"/>
      <c r="M2" s="68"/>
      <c r="N2" s="68"/>
      <c r="O2" s="68"/>
      <c r="P2" s="68"/>
    </row>
    <row r="3" spans="1:16" ht="27.75" customHeight="1">
      <c r="A3" s="119" t="s">
        <v>26</v>
      </c>
      <c r="B3" s="120"/>
      <c r="C3" s="120"/>
      <c r="D3" s="120"/>
      <c r="E3" s="120"/>
      <c r="F3" s="120"/>
      <c r="G3" s="120"/>
      <c r="H3" s="120"/>
      <c r="I3" s="121"/>
      <c r="J3" s="128" t="s">
        <v>27</v>
      </c>
      <c r="K3" s="133"/>
      <c r="L3" s="128" t="s">
        <v>28</v>
      </c>
      <c r="M3" s="129"/>
      <c r="N3" s="130" t="s">
        <v>29</v>
      </c>
      <c r="O3" s="116" t="s">
        <v>30</v>
      </c>
      <c r="P3" s="130" t="s">
        <v>31</v>
      </c>
    </row>
    <row r="4" spans="1:16" ht="27.75" customHeight="1">
      <c r="A4" s="122"/>
      <c r="B4" s="123"/>
      <c r="C4" s="123"/>
      <c r="D4" s="123"/>
      <c r="E4" s="123"/>
      <c r="F4" s="123"/>
      <c r="G4" s="123"/>
      <c r="H4" s="123"/>
      <c r="I4" s="124"/>
      <c r="J4" s="71" t="s">
        <v>32</v>
      </c>
      <c r="K4" s="71"/>
      <c r="L4" s="69" t="s">
        <v>33</v>
      </c>
      <c r="M4" s="70"/>
      <c r="N4" s="131"/>
      <c r="O4" s="117"/>
      <c r="P4" s="131"/>
    </row>
    <row r="5" spans="1:16" s="16" customFormat="1" ht="57" customHeight="1">
      <c r="A5" s="125"/>
      <c r="B5" s="126"/>
      <c r="C5" s="126"/>
      <c r="D5" s="126"/>
      <c r="E5" s="126"/>
      <c r="F5" s="126"/>
      <c r="G5" s="126"/>
      <c r="H5" s="126"/>
      <c r="I5" s="127"/>
      <c r="J5" s="13" t="s">
        <v>34</v>
      </c>
      <c r="K5" s="72" t="s">
        <v>35</v>
      </c>
      <c r="L5" s="72" t="s">
        <v>36</v>
      </c>
      <c r="M5" s="73" t="s">
        <v>35</v>
      </c>
      <c r="N5" s="132"/>
      <c r="O5" s="118"/>
      <c r="P5" s="132"/>
    </row>
    <row r="6" spans="1:16" ht="24.75" customHeight="1">
      <c r="A6" s="17"/>
      <c r="B6" s="18"/>
      <c r="C6" s="18" t="s">
        <v>67</v>
      </c>
      <c r="D6" s="18"/>
      <c r="E6" s="18"/>
      <c r="F6" s="18"/>
      <c r="G6" s="18"/>
      <c r="H6" s="18"/>
      <c r="I6" s="19"/>
      <c r="J6" s="30"/>
      <c r="K6" s="30">
        <f aca="true" t="shared" si="0" ref="K6:K38">SUM(J6:J6)</f>
        <v>0</v>
      </c>
      <c r="L6" s="30"/>
      <c r="M6" s="31"/>
      <c r="N6" s="30"/>
      <c r="O6" s="33"/>
      <c r="P6" s="30"/>
    </row>
    <row r="7" spans="1:16" ht="24.75" customHeight="1">
      <c r="A7" s="17"/>
      <c r="B7" s="18"/>
      <c r="C7" s="18"/>
      <c r="D7" s="18" t="s">
        <v>68</v>
      </c>
      <c r="E7" s="18"/>
      <c r="F7" s="18"/>
      <c r="G7" s="18"/>
      <c r="H7" s="18"/>
      <c r="I7" s="19"/>
      <c r="J7" s="30">
        <f>SUM(J8:J38)</f>
        <v>130531000</v>
      </c>
      <c r="K7" s="30">
        <f t="shared" si="0"/>
        <v>130531000</v>
      </c>
      <c r="L7" s="30">
        <f>SUM(L8:L38)</f>
        <v>1030000</v>
      </c>
      <c r="M7" s="30">
        <f>SUM(M8:M38)</f>
        <v>30000</v>
      </c>
      <c r="N7" s="30">
        <f>SUM(N8:N38)</f>
        <v>0</v>
      </c>
      <c r="O7" s="30">
        <f>SUM(O8:O38)</f>
        <v>0</v>
      </c>
      <c r="P7" s="30">
        <f>SUM(J7,L7)</f>
        <v>131561000</v>
      </c>
    </row>
    <row r="8" spans="1:16" ht="24.75" customHeight="1">
      <c r="A8" s="22"/>
      <c r="B8" s="23"/>
      <c r="C8" s="23"/>
      <c r="D8" s="43"/>
      <c r="E8" s="44" t="s">
        <v>69</v>
      </c>
      <c r="F8" s="44"/>
      <c r="G8" s="44"/>
      <c r="H8" s="44"/>
      <c r="I8" s="45"/>
      <c r="J8" s="46">
        <v>11200000</v>
      </c>
      <c r="K8" s="46">
        <f t="shared" si="0"/>
        <v>11200000</v>
      </c>
      <c r="L8" s="46">
        <v>0</v>
      </c>
      <c r="M8" s="47">
        <f>SUM(L8:L8)</f>
        <v>0</v>
      </c>
      <c r="N8" s="46">
        <v>0</v>
      </c>
      <c r="O8" s="49">
        <v>0</v>
      </c>
      <c r="P8" s="46">
        <f aca="true" t="shared" si="1" ref="P8:P38">SUM(K8,M8,N8,O8)</f>
        <v>11200000</v>
      </c>
    </row>
    <row r="9" spans="1:16" ht="24.75" customHeight="1">
      <c r="A9" s="22"/>
      <c r="B9" s="23"/>
      <c r="C9" s="23"/>
      <c r="D9" s="43"/>
      <c r="E9" s="44" t="s">
        <v>2</v>
      </c>
      <c r="F9" s="44"/>
      <c r="G9" s="44"/>
      <c r="H9" s="44"/>
      <c r="I9" s="45"/>
      <c r="J9" s="46">
        <v>248000</v>
      </c>
      <c r="K9" s="46">
        <f t="shared" si="0"/>
        <v>248000</v>
      </c>
      <c r="L9" s="46">
        <v>0</v>
      </c>
      <c r="M9" s="47">
        <f>SUM(L9:L9)</f>
        <v>0</v>
      </c>
      <c r="N9" s="46">
        <v>0</v>
      </c>
      <c r="O9" s="49">
        <v>0</v>
      </c>
      <c r="P9" s="46">
        <f t="shared" si="1"/>
        <v>248000</v>
      </c>
    </row>
    <row r="10" spans="1:16" ht="24.75" customHeight="1">
      <c r="A10" s="22"/>
      <c r="B10" s="23"/>
      <c r="C10" s="23"/>
      <c r="D10" s="43"/>
      <c r="E10" s="44" t="s">
        <v>3</v>
      </c>
      <c r="F10" s="44"/>
      <c r="G10" s="44"/>
      <c r="H10" s="44"/>
      <c r="I10" s="45"/>
      <c r="J10" s="46">
        <v>4775000</v>
      </c>
      <c r="K10" s="46">
        <f t="shared" si="0"/>
        <v>4775000</v>
      </c>
      <c r="L10" s="46">
        <v>0</v>
      </c>
      <c r="M10" s="47">
        <f>SUM(L10:L10)</f>
        <v>0</v>
      </c>
      <c r="N10" s="46">
        <v>0</v>
      </c>
      <c r="O10" s="49">
        <v>0</v>
      </c>
      <c r="P10" s="46">
        <f t="shared" si="1"/>
        <v>4775000</v>
      </c>
    </row>
    <row r="11" spans="1:16" ht="24.75" customHeight="1">
      <c r="A11" s="22"/>
      <c r="B11" s="23"/>
      <c r="C11" s="23"/>
      <c r="D11" s="43"/>
      <c r="E11" s="44" t="s">
        <v>4</v>
      </c>
      <c r="F11" s="44"/>
      <c r="G11" s="44"/>
      <c r="H11" s="44"/>
      <c r="I11" s="45"/>
      <c r="J11" s="46">
        <v>1200000</v>
      </c>
      <c r="K11" s="46">
        <f t="shared" si="0"/>
        <v>1200000</v>
      </c>
      <c r="L11" s="46">
        <v>0</v>
      </c>
      <c r="M11" s="47"/>
      <c r="N11" s="46">
        <v>0</v>
      </c>
      <c r="O11" s="49">
        <v>0</v>
      </c>
      <c r="P11" s="46">
        <f t="shared" si="1"/>
        <v>1200000</v>
      </c>
    </row>
    <row r="12" spans="1:16" ht="24.75" customHeight="1">
      <c r="A12" s="22"/>
      <c r="B12" s="23"/>
      <c r="C12" s="23"/>
      <c r="D12" s="43"/>
      <c r="E12" s="44" t="s">
        <v>5</v>
      </c>
      <c r="F12" s="44"/>
      <c r="G12" s="44"/>
      <c r="H12" s="44"/>
      <c r="I12" s="45"/>
      <c r="J12" s="46">
        <v>40180000</v>
      </c>
      <c r="K12" s="46">
        <f t="shared" si="0"/>
        <v>40180000</v>
      </c>
      <c r="L12" s="46">
        <v>0</v>
      </c>
      <c r="M12" s="47">
        <f>SUM(L12:L12)</f>
        <v>0</v>
      </c>
      <c r="N12" s="46">
        <v>0</v>
      </c>
      <c r="O12" s="49">
        <v>0</v>
      </c>
      <c r="P12" s="46">
        <f t="shared" si="1"/>
        <v>40180000</v>
      </c>
    </row>
    <row r="13" spans="1:16" ht="24.75" customHeight="1">
      <c r="A13" s="22"/>
      <c r="B13" s="23"/>
      <c r="C13" s="23"/>
      <c r="D13" s="43"/>
      <c r="E13" s="44" t="s">
        <v>6</v>
      </c>
      <c r="F13" s="44"/>
      <c r="G13" s="44"/>
      <c r="H13" s="44"/>
      <c r="I13" s="45"/>
      <c r="J13" s="46">
        <v>1856000</v>
      </c>
      <c r="K13" s="46">
        <f t="shared" si="0"/>
        <v>1856000</v>
      </c>
      <c r="L13" s="46">
        <v>0</v>
      </c>
      <c r="M13" s="47">
        <f>SUM(L13:L13)</f>
        <v>0</v>
      </c>
      <c r="N13" s="46">
        <v>0</v>
      </c>
      <c r="O13" s="49">
        <v>0</v>
      </c>
      <c r="P13" s="46">
        <f t="shared" si="1"/>
        <v>1856000</v>
      </c>
    </row>
    <row r="14" spans="1:16" ht="24.75" customHeight="1">
      <c r="A14" s="22"/>
      <c r="B14" s="23"/>
      <c r="C14" s="23"/>
      <c r="D14" s="43"/>
      <c r="E14" s="44" t="s">
        <v>7</v>
      </c>
      <c r="F14" s="44"/>
      <c r="G14" s="44"/>
      <c r="H14" s="44"/>
      <c r="I14" s="45"/>
      <c r="J14" s="46">
        <v>349000</v>
      </c>
      <c r="K14" s="46">
        <f t="shared" si="0"/>
        <v>349000</v>
      </c>
      <c r="L14" s="46">
        <v>0</v>
      </c>
      <c r="M14" s="47"/>
      <c r="N14" s="46">
        <v>0</v>
      </c>
      <c r="O14" s="49">
        <v>0</v>
      </c>
      <c r="P14" s="46">
        <f t="shared" si="1"/>
        <v>349000</v>
      </c>
    </row>
    <row r="15" spans="1:16" ht="24.75" customHeight="1">
      <c r="A15" s="22"/>
      <c r="B15" s="23"/>
      <c r="C15" s="23"/>
      <c r="D15" s="43"/>
      <c r="E15" s="44" t="s">
        <v>8</v>
      </c>
      <c r="F15" s="44"/>
      <c r="G15" s="44"/>
      <c r="H15" s="44"/>
      <c r="I15" s="45"/>
      <c r="J15" s="46">
        <v>2117000</v>
      </c>
      <c r="K15" s="46">
        <f t="shared" si="0"/>
        <v>2117000</v>
      </c>
      <c r="L15" s="46">
        <v>0</v>
      </c>
      <c r="M15" s="47">
        <f>SUM(L15:L15)</f>
        <v>0</v>
      </c>
      <c r="N15" s="46">
        <v>0</v>
      </c>
      <c r="O15" s="49">
        <v>0</v>
      </c>
      <c r="P15" s="46">
        <f t="shared" si="1"/>
        <v>2117000</v>
      </c>
    </row>
    <row r="16" spans="1:16" ht="24.75" customHeight="1">
      <c r="A16" s="22"/>
      <c r="B16" s="23"/>
      <c r="C16" s="23"/>
      <c r="D16" s="43"/>
      <c r="E16" s="44" t="s">
        <v>9</v>
      </c>
      <c r="F16" s="44"/>
      <c r="G16" s="44"/>
      <c r="H16" s="44"/>
      <c r="I16" s="45"/>
      <c r="J16" s="46">
        <v>0</v>
      </c>
      <c r="K16" s="46">
        <f t="shared" si="0"/>
        <v>0</v>
      </c>
      <c r="L16" s="46">
        <v>0</v>
      </c>
      <c r="M16" s="47">
        <f>SUM(L16:L16)</f>
        <v>0</v>
      </c>
      <c r="N16" s="46">
        <v>0</v>
      </c>
      <c r="O16" s="49">
        <v>0</v>
      </c>
      <c r="P16" s="46">
        <f t="shared" si="1"/>
        <v>0</v>
      </c>
    </row>
    <row r="17" spans="1:16" ht="24.75" customHeight="1">
      <c r="A17" s="22"/>
      <c r="B17" s="23"/>
      <c r="C17" s="23"/>
      <c r="D17" s="43"/>
      <c r="E17" s="44" t="s">
        <v>10</v>
      </c>
      <c r="F17" s="44"/>
      <c r="G17" s="44"/>
      <c r="H17" s="44"/>
      <c r="I17" s="45"/>
      <c r="J17" s="46">
        <v>9580000</v>
      </c>
      <c r="K17" s="46">
        <f t="shared" si="0"/>
        <v>9580000</v>
      </c>
      <c r="L17" s="46">
        <v>0</v>
      </c>
      <c r="M17" s="47">
        <f>SUM(L17:L17)</f>
        <v>0</v>
      </c>
      <c r="N17" s="46">
        <v>0</v>
      </c>
      <c r="O17" s="49">
        <v>0</v>
      </c>
      <c r="P17" s="46">
        <f t="shared" si="1"/>
        <v>9580000</v>
      </c>
    </row>
    <row r="18" spans="1:16" ht="24.75" customHeight="1">
      <c r="A18" s="22"/>
      <c r="B18" s="23"/>
      <c r="C18" s="23"/>
      <c r="D18" s="43"/>
      <c r="E18" s="44" t="s">
        <v>11</v>
      </c>
      <c r="F18" s="44"/>
      <c r="G18" s="44"/>
      <c r="H18" s="44"/>
      <c r="I18" s="45"/>
      <c r="J18" s="46">
        <v>0</v>
      </c>
      <c r="K18" s="46">
        <f t="shared" si="0"/>
        <v>0</v>
      </c>
      <c r="L18" s="46">
        <v>0</v>
      </c>
      <c r="M18" s="47">
        <f>SUM(L18:L18)</f>
        <v>0</v>
      </c>
      <c r="N18" s="46">
        <v>0</v>
      </c>
      <c r="O18" s="49">
        <v>0</v>
      </c>
      <c r="P18" s="46">
        <f t="shared" si="1"/>
        <v>0</v>
      </c>
    </row>
    <row r="19" spans="1:16" ht="24.75" customHeight="1">
      <c r="A19" s="22"/>
      <c r="B19" s="23"/>
      <c r="C19" s="23"/>
      <c r="D19" s="43"/>
      <c r="E19" s="44" t="s">
        <v>70</v>
      </c>
      <c r="F19" s="44"/>
      <c r="G19" s="44"/>
      <c r="H19" s="44"/>
      <c r="I19" s="45"/>
      <c r="J19" s="46">
        <f>SUM('[1]普及'!J55,'[1]普及'!K55,'[1]普及'!AF55)</f>
        <v>0</v>
      </c>
      <c r="K19" s="46">
        <f t="shared" si="0"/>
        <v>0</v>
      </c>
      <c r="L19" s="46">
        <v>1000000</v>
      </c>
      <c r="M19" s="47"/>
      <c r="N19" s="46">
        <v>0</v>
      </c>
      <c r="O19" s="49">
        <v>0</v>
      </c>
      <c r="P19" s="46">
        <v>1000000</v>
      </c>
    </row>
    <row r="20" spans="1:16" ht="24.75" customHeight="1">
      <c r="A20" s="22"/>
      <c r="B20" s="23"/>
      <c r="C20" s="23"/>
      <c r="D20" s="43"/>
      <c r="E20" s="44" t="s">
        <v>71</v>
      </c>
      <c r="F20" s="44"/>
      <c r="G20" s="44"/>
      <c r="H20" s="44"/>
      <c r="I20" s="45"/>
      <c r="J20" s="46">
        <v>5331000</v>
      </c>
      <c r="K20" s="46">
        <f t="shared" si="0"/>
        <v>5331000</v>
      </c>
      <c r="L20" s="46">
        <v>0</v>
      </c>
      <c r="M20" s="47">
        <f>SUM(L20:L20)</f>
        <v>0</v>
      </c>
      <c r="N20" s="46">
        <v>0</v>
      </c>
      <c r="O20" s="49">
        <v>0</v>
      </c>
      <c r="P20" s="46">
        <f t="shared" si="1"/>
        <v>5331000</v>
      </c>
    </row>
    <row r="21" spans="1:16" ht="24.75" customHeight="1">
      <c r="A21" s="22"/>
      <c r="B21" s="23"/>
      <c r="C21" s="23"/>
      <c r="D21" s="43"/>
      <c r="E21" s="44" t="s">
        <v>12</v>
      </c>
      <c r="F21" s="44"/>
      <c r="G21" s="44"/>
      <c r="H21" s="44"/>
      <c r="I21" s="45"/>
      <c r="J21" s="46">
        <v>696000</v>
      </c>
      <c r="K21" s="46">
        <f t="shared" si="0"/>
        <v>696000</v>
      </c>
      <c r="L21" s="46">
        <v>0</v>
      </c>
      <c r="M21" s="47">
        <f>SUM(L21:L21)</f>
        <v>0</v>
      </c>
      <c r="N21" s="46">
        <v>0</v>
      </c>
      <c r="O21" s="49">
        <v>0</v>
      </c>
      <c r="P21" s="46">
        <f t="shared" si="1"/>
        <v>696000</v>
      </c>
    </row>
    <row r="22" spans="1:16" ht="24.75" customHeight="1">
      <c r="A22" s="22"/>
      <c r="B22" s="23"/>
      <c r="C22" s="23"/>
      <c r="D22" s="43"/>
      <c r="E22" s="44" t="s">
        <v>13</v>
      </c>
      <c r="F22" s="44"/>
      <c r="G22" s="44"/>
      <c r="H22" s="44"/>
      <c r="I22" s="45"/>
      <c r="J22" s="46">
        <v>16845000</v>
      </c>
      <c r="K22" s="46">
        <f t="shared" si="0"/>
        <v>16845000</v>
      </c>
      <c r="L22" s="46">
        <v>0</v>
      </c>
      <c r="M22" s="47"/>
      <c r="N22" s="46">
        <v>0</v>
      </c>
      <c r="O22" s="49">
        <v>0</v>
      </c>
      <c r="P22" s="46">
        <f t="shared" si="1"/>
        <v>16845000</v>
      </c>
    </row>
    <row r="23" spans="1:16" ht="24.75" customHeight="1">
      <c r="A23" s="22"/>
      <c r="B23" s="23"/>
      <c r="C23" s="23"/>
      <c r="D23" s="43"/>
      <c r="E23" s="44" t="s">
        <v>14</v>
      </c>
      <c r="F23" s="44"/>
      <c r="G23" s="44"/>
      <c r="H23" s="44"/>
      <c r="I23" s="45"/>
      <c r="J23" s="46">
        <v>3420000</v>
      </c>
      <c r="K23" s="46">
        <f t="shared" si="0"/>
        <v>3420000</v>
      </c>
      <c r="L23" s="46">
        <v>0</v>
      </c>
      <c r="M23" s="47"/>
      <c r="N23" s="46">
        <v>0</v>
      </c>
      <c r="O23" s="49">
        <v>0</v>
      </c>
      <c r="P23" s="46">
        <f t="shared" si="1"/>
        <v>3420000</v>
      </c>
    </row>
    <row r="24" spans="1:16" ht="24.75" customHeight="1">
      <c r="A24" s="22"/>
      <c r="B24" s="23"/>
      <c r="C24" s="23"/>
      <c r="D24" s="43"/>
      <c r="E24" s="44" t="s">
        <v>15</v>
      </c>
      <c r="F24" s="44"/>
      <c r="G24" s="44"/>
      <c r="H24" s="44"/>
      <c r="I24" s="45"/>
      <c r="J24" s="46">
        <v>150000</v>
      </c>
      <c r="K24" s="46">
        <f t="shared" si="0"/>
        <v>150000</v>
      </c>
      <c r="L24" s="46">
        <v>0</v>
      </c>
      <c r="M24" s="47"/>
      <c r="N24" s="46">
        <v>0</v>
      </c>
      <c r="O24" s="49">
        <v>0</v>
      </c>
      <c r="P24" s="46">
        <f t="shared" si="1"/>
        <v>150000</v>
      </c>
    </row>
    <row r="25" spans="1:16" ht="24.75" customHeight="1">
      <c r="A25" s="22"/>
      <c r="B25" s="23"/>
      <c r="C25" s="23"/>
      <c r="D25" s="43"/>
      <c r="E25" s="44" t="s">
        <v>16</v>
      </c>
      <c r="F25" s="44"/>
      <c r="G25" s="44"/>
      <c r="H25" s="44"/>
      <c r="I25" s="45"/>
      <c r="J25" s="46">
        <v>280000</v>
      </c>
      <c r="K25" s="46">
        <f t="shared" si="0"/>
        <v>280000</v>
      </c>
      <c r="L25" s="46">
        <v>0</v>
      </c>
      <c r="M25" s="47">
        <f>SUM(L25:L25)</f>
        <v>0</v>
      </c>
      <c r="N25" s="46">
        <v>0</v>
      </c>
      <c r="O25" s="49">
        <v>0</v>
      </c>
      <c r="P25" s="46">
        <f t="shared" si="1"/>
        <v>280000</v>
      </c>
    </row>
    <row r="26" spans="1:16" ht="24.75" customHeight="1">
      <c r="A26" s="22"/>
      <c r="B26" s="23"/>
      <c r="C26" s="23"/>
      <c r="D26" s="43"/>
      <c r="E26" s="44" t="s">
        <v>17</v>
      </c>
      <c r="F26" s="44"/>
      <c r="G26" s="44"/>
      <c r="H26" s="44"/>
      <c r="I26" s="45"/>
      <c r="J26" s="46">
        <v>0</v>
      </c>
      <c r="K26" s="46">
        <f t="shared" si="0"/>
        <v>0</v>
      </c>
      <c r="L26" s="46">
        <v>0</v>
      </c>
      <c r="M26" s="47"/>
      <c r="N26" s="46">
        <v>0</v>
      </c>
      <c r="O26" s="49">
        <v>0</v>
      </c>
      <c r="P26" s="46">
        <f t="shared" si="1"/>
        <v>0</v>
      </c>
    </row>
    <row r="27" spans="1:16" ht="24.75" customHeight="1">
      <c r="A27" s="22"/>
      <c r="B27" s="23"/>
      <c r="C27" s="23"/>
      <c r="D27" s="43"/>
      <c r="E27" s="44" t="s">
        <v>18</v>
      </c>
      <c r="F27" s="44"/>
      <c r="G27" s="44"/>
      <c r="H27" s="44"/>
      <c r="I27" s="45"/>
      <c r="J27" s="46">
        <v>3240000</v>
      </c>
      <c r="K27" s="46">
        <f t="shared" si="0"/>
        <v>3240000</v>
      </c>
      <c r="L27" s="46">
        <v>0</v>
      </c>
      <c r="M27" s="47"/>
      <c r="N27" s="46">
        <v>0</v>
      </c>
      <c r="O27" s="49">
        <v>0</v>
      </c>
      <c r="P27" s="46">
        <f t="shared" si="1"/>
        <v>3240000</v>
      </c>
    </row>
    <row r="28" spans="1:16" ht="24.75" customHeight="1">
      <c r="A28" s="22"/>
      <c r="B28" s="23"/>
      <c r="C28" s="23"/>
      <c r="D28" s="43"/>
      <c r="E28" s="44" t="s">
        <v>19</v>
      </c>
      <c r="F28" s="44"/>
      <c r="G28" s="44"/>
      <c r="H28" s="44"/>
      <c r="I28" s="45"/>
      <c r="J28" s="46">
        <v>9830000</v>
      </c>
      <c r="K28" s="46">
        <f t="shared" si="0"/>
        <v>9830000</v>
      </c>
      <c r="L28" s="46">
        <v>0</v>
      </c>
      <c r="M28" s="47">
        <f aca="true" t="shared" si="2" ref="M28:M38">SUM(L28:L28)</f>
        <v>0</v>
      </c>
      <c r="N28" s="46">
        <v>0</v>
      </c>
      <c r="O28" s="49">
        <v>0</v>
      </c>
      <c r="P28" s="46">
        <f t="shared" si="1"/>
        <v>9830000</v>
      </c>
    </row>
    <row r="29" spans="1:16" ht="24.75" customHeight="1">
      <c r="A29" s="22"/>
      <c r="B29" s="23"/>
      <c r="C29" s="23"/>
      <c r="D29" s="43"/>
      <c r="E29" s="44" t="s">
        <v>72</v>
      </c>
      <c r="F29" s="44"/>
      <c r="G29" s="44"/>
      <c r="H29" s="44"/>
      <c r="I29" s="45"/>
      <c r="J29" s="46">
        <v>794000</v>
      </c>
      <c r="K29" s="46">
        <f t="shared" si="0"/>
        <v>794000</v>
      </c>
      <c r="L29" s="46">
        <v>0</v>
      </c>
      <c r="M29" s="47">
        <f t="shared" si="2"/>
        <v>0</v>
      </c>
      <c r="N29" s="46">
        <v>0</v>
      </c>
      <c r="O29" s="49">
        <v>0</v>
      </c>
      <c r="P29" s="46">
        <f t="shared" si="1"/>
        <v>794000</v>
      </c>
    </row>
    <row r="30" spans="1:16" ht="24.75" customHeight="1">
      <c r="A30" s="22"/>
      <c r="B30" s="23"/>
      <c r="C30" s="23"/>
      <c r="D30" s="43"/>
      <c r="E30" s="44" t="s">
        <v>0</v>
      </c>
      <c r="F30" s="44"/>
      <c r="G30" s="44"/>
      <c r="H30" s="44"/>
      <c r="I30" s="45"/>
      <c r="J30" s="46">
        <v>1080000</v>
      </c>
      <c r="K30" s="46">
        <f t="shared" si="0"/>
        <v>1080000</v>
      </c>
      <c r="L30" s="46">
        <v>30000</v>
      </c>
      <c r="M30" s="47">
        <f t="shared" si="2"/>
        <v>30000</v>
      </c>
      <c r="N30" s="46">
        <v>0</v>
      </c>
      <c r="O30" s="49">
        <v>0</v>
      </c>
      <c r="P30" s="46">
        <f t="shared" si="1"/>
        <v>1110000</v>
      </c>
    </row>
    <row r="31" spans="1:16" ht="24.75" customHeight="1">
      <c r="A31" s="22"/>
      <c r="B31" s="23"/>
      <c r="C31" s="23"/>
      <c r="D31" s="43"/>
      <c r="E31" s="44" t="s">
        <v>73</v>
      </c>
      <c r="F31" s="44"/>
      <c r="G31" s="44"/>
      <c r="H31" s="44"/>
      <c r="I31" s="45"/>
      <c r="J31" s="46">
        <v>0</v>
      </c>
      <c r="K31" s="46">
        <f t="shared" si="0"/>
        <v>0</v>
      </c>
      <c r="L31" s="46">
        <v>0</v>
      </c>
      <c r="M31" s="47">
        <f t="shared" si="2"/>
        <v>0</v>
      </c>
      <c r="N31" s="46">
        <v>0</v>
      </c>
      <c r="O31" s="49">
        <v>0</v>
      </c>
      <c r="P31" s="46">
        <f t="shared" si="1"/>
        <v>0</v>
      </c>
    </row>
    <row r="32" spans="1:16" ht="24.75" customHeight="1">
      <c r="A32" s="22"/>
      <c r="B32" s="23"/>
      <c r="C32" s="23"/>
      <c r="D32" s="43"/>
      <c r="E32" s="44" t="s">
        <v>74</v>
      </c>
      <c r="F32" s="44"/>
      <c r="G32" s="44"/>
      <c r="H32" s="44"/>
      <c r="I32" s="45"/>
      <c r="J32" s="46">
        <v>0</v>
      </c>
      <c r="K32" s="46">
        <f t="shared" si="0"/>
        <v>0</v>
      </c>
      <c r="L32" s="46">
        <v>0</v>
      </c>
      <c r="M32" s="47">
        <f t="shared" si="2"/>
        <v>0</v>
      </c>
      <c r="N32" s="46">
        <v>0</v>
      </c>
      <c r="O32" s="49">
        <v>0</v>
      </c>
      <c r="P32" s="46">
        <f t="shared" si="1"/>
        <v>0</v>
      </c>
    </row>
    <row r="33" spans="1:16" ht="24.75" customHeight="1">
      <c r="A33" s="22"/>
      <c r="B33" s="23"/>
      <c r="C33" s="23"/>
      <c r="D33" s="43"/>
      <c r="E33" s="44" t="s">
        <v>20</v>
      </c>
      <c r="F33" s="44"/>
      <c r="G33" s="44"/>
      <c r="H33" s="44"/>
      <c r="I33" s="45"/>
      <c r="J33" s="46">
        <v>0</v>
      </c>
      <c r="K33" s="46">
        <f t="shared" si="0"/>
        <v>0</v>
      </c>
      <c r="L33" s="46">
        <v>0</v>
      </c>
      <c r="M33" s="47">
        <f t="shared" si="2"/>
        <v>0</v>
      </c>
      <c r="N33" s="46">
        <v>0</v>
      </c>
      <c r="O33" s="49">
        <v>0</v>
      </c>
      <c r="P33" s="46">
        <f t="shared" si="1"/>
        <v>0</v>
      </c>
    </row>
    <row r="34" spans="1:16" ht="24.75" customHeight="1">
      <c r="A34" s="22"/>
      <c r="B34" s="23"/>
      <c r="C34" s="23"/>
      <c r="D34" s="43"/>
      <c r="E34" s="44" t="s">
        <v>75</v>
      </c>
      <c r="F34" s="44"/>
      <c r="G34" s="44"/>
      <c r="H34" s="44"/>
      <c r="I34" s="45"/>
      <c r="J34" s="46">
        <v>0</v>
      </c>
      <c r="K34" s="46">
        <f t="shared" si="0"/>
        <v>0</v>
      </c>
      <c r="L34" s="46">
        <v>0</v>
      </c>
      <c r="M34" s="47">
        <f t="shared" si="2"/>
        <v>0</v>
      </c>
      <c r="N34" s="46">
        <v>0</v>
      </c>
      <c r="O34" s="49">
        <v>0</v>
      </c>
      <c r="P34" s="46">
        <f t="shared" si="1"/>
        <v>0</v>
      </c>
    </row>
    <row r="35" spans="1:16" ht="24.75" customHeight="1">
      <c r="A35" s="22"/>
      <c r="B35" s="23"/>
      <c r="C35" s="23"/>
      <c r="D35" s="43"/>
      <c r="E35" s="44" t="s">
        <v>103</v>
      </c>
      <c r="F35" s="44"/>
      <c r="G35" s="44"/>
      <c r="H35" s="44"/>
      <c r="I35" s="45"/>
      <c r="J35" s="46">
        <v>9235000</v>
      </c>
      <c r="K35" s="46">
        <f t="shared" si="0"/>
        <v>9235000</v>
      </c>
      <c r="L35" s="46">
        <v>0</v>
      </c>
      <c r="M35" s="47">
        <f t="shared" si="2"/>
        <v>0</v>
      </c>
      <c r="N35" s="46">
        <v>0</v>
      </c>
      <c r="O35" s="49">
        <v>0</v>
      </c>
      <c r="P35" s="46">
        <f t="shared" si="1"/>
        <v>9235000</v>
      </c>
    </row>
    <row r="36" spans="1:16" ht="24.75" customHeight="1">
      <c r="A36" s="22"/>
      <c r="B36" s="23"/>
      <c r="C36" s="23"/>
      <c r="D36" s="43"/>
      <c r="E36" s="44" t="s">
        <v>76</v>
      </c>
      <c r="F36" s="44"/>
      <c r="G36" s="44"/>
      <c r="H36" s="44"/>
      <c r="I36" s="45"/>
      <c r="J36" s="46">
        <v>4330000</v>
      </c>
      <c r="K36" s="46">
        <f t="shared" si="0"/>
        <v>4330000</v>
      </c>
      <c r="L36" s="46">
        <v>0</v>
      </c>
      <c r="M36" s="47">
        <f t="shared" si="2"/>
        <v>0</v>
      </c>
      <c r="N36" s="46">
        <v>0</v>
      </c>
      <c r="O36" s="49">
        <v>0</v>
      </c>
      <c r="P36" s="46">
        <f>SUM(K36,M36,N36,O36)</f>
        <v>4330000</v>
      </c>
    </row>
    <row r="37" spans="1:16" ht="24.75" customHeight="1">
      <c r="A37" s="22"/>
      <c r="B37" s="23"/>
      <c r="C37" s="23"/>
      <c r="D37" s="43"/>
      <c r="E37" s="44" t="s">
        <v>21</v>
      </c>
      <c r="F37" s="44"/>
      <c r="G37" s="44"/>
      <c r="H37" s="44"/>
      <c r="I37" s="45"/>
      <c r="J37" s="46">
        <v>2333000</v>
      </c>
      <c r="K37" s="46">
        <f t="shared" si="0"/>
        <v>2333000</v>
      </c>
      <c r="L37" s="46">
        <v>0</v>
      </c>
      <c r="M37" s="47">
        <f t="shared" si="2"/>
        <v>0</v>
      </c>
      <c r="N37" s="46">
        <v>0</v>
      </c>
      <c r="O37" s="49">
        <v>0</v>
      </c>
      <c r="P37" s="46">
        <f t="shared" si="1"/>
        <v>2333000</v>
      </c>
    </row>
    <row r="38" spans="1:16" ht="24.75" customHeight="1">
      <c r="A38" s="34"/>
      <c r="B38" s="35"/>
      <c r="C38" s="35"/>
      <c r="D38" s="36"/>
      <c r="E38" s="37" t="s">
        <v>22</v>
      </c>
      <c r="F38" s="37"/>
      <c r="G38" s="37"/>
      <c r="H38" s="37"/>
      <c r="I38" s="38"/>
      <c r="J38" s="39">
        <v>1462000</v>
      </c>
      <c r="K38" s="39">
        <f t="shared" si="0"/>
        <v>1462000</v>
      </c>
      <c r="L38" s="39">
        <v>0</v>
      </c>
      <c r="M38" s="40">
        <f t="shared" si="2"/>
        <v>0</v>
      </c>
      <c r="N38" s="39">
        <v>0</v>
      </c>
      <c r="O38" s="42">
        <v>0</v>
      </c>
      <c r="P38" s="39">
        <f t="shared" si="1"/>
        <v>1462000</v>
      </c>
    </row>
    <row r="39" spans="1:16" ht="24.75" customHeight="1">
      <c r="A39" s="35"/>
      <c r="B39" s="35"/>
      <c r="C39" s="35"/>
      <c r="D39" s="35"/>
      <c r="E39" s="35"/>
      <c r="F39" s="35"/>
      <c r="G39" s="35"/>
      <c r="H39" s="35"/>
      <c r="I39" s="35"/>
      <c r="J39" s="68"/>
      <c r="K39" s="68"/>
      <c r="L39" s="68"/>
      <c r="M39" s="68"/>
      <c r="N39" s="68"/>
      <c r="O39" s="68"/>
      <c r="P39" s="68"/>
    </row>
    <row r="40" spans="1:16" ht="27.75" customHeight="1">
      <c r="A40" s="119" t="s">
        <v>26</v>
      </c>
      <c r="B40" s="120"/>
      <c r="C40" s="120"/>
      <c r="D40" s="120"/>
      <c r="E40" s="120"/>
      <c r="F40" s="120"/>
      <c r="G40" s="120"/>
      <c r="H40" s="120"/>
      <c r="I40" s="121"/>
      <c r="J40" s="128" t="s">
        <v>27</v>
      </c>
      <c r="K40" s="133"/>
      <c r="L40" s="128" t="s">
        <v>28</v>
      </c>
      <c r="M40" s="129"/>
      <c r="N40" s="130" t="s">
        <v>29</v>
      </c>
      <c r="O40" s="116" t="s">
        <v>30</v>
      </c>
      <c r="P40" s="130" t="s">
        <v>31</v>
      </c>
    </row>
    <row r="41" spans="1:16" ht="27.75" customHeight="1">
      <c r="A41" s="122"/>
      <c r="B41" s="123"/>
      <c r="C41" s="123"/>
      <c r="D41" s="123"/>
      <c r="E41" s="123"/>
      <c r="F41" s="123"/>
      <c r="G41" s="123"/>
      <c r="H41" s="123"/>
      <c r="I41" s="124"/>
      <c r="J41" s="71" t="s">
        <v>32</v>
      </c>
      <c r="K41" s="71"/>
      <c r="L41" s="69" t="s">
        <v>33</v>
      </c>
      <c r="M41" s="70"/>
      <c r="N41" s="131"/>
      <c r="O41" s="117"/>
      <c r="P41" s="131"/>
    </row>
    <row r="42" spans="1:16" s="16" customFormat="1" ht="57" customHeight="1">
      <c r="A42" s="125"/>
      <c r="B42" s="126"/>
      <c r="C42" s="126"/>
      <c r="D42" s="126"/>
      <c r="E42" s="126"/>
      <c r="F42" s="126"/>
      <c r="G42" s="126"/>
      <c r="H42" s="126"/>
      <c r="I42" s="127"/>
      <c r="J42" s="13" t="s">
        <v>34</v>
      </c>
      <c r="K42" s="72" t="s">
        <v>35</v>
      </c>
      <c r="L42" s="72" t="s">
        <v>36</v>
      </c>
      <c r="M42" s="73" t="s">
        <v>35</v>
      </c>
      <c r="N42" s="132"/>
      <c r="O42" s="118"/>
      <c r="P42" s="132"/>
    </row>
    <row r="43" spans="1:16" ht="24.75" customHeight="1">
      <c r="A43" s="17"/>
      <c r="B43" s="18"/>
      <c r="C43" s="18"/>
      <c r="D43" s="18" t="s">
        <v>77</v>
      </c>
      <c r="E43" s="18"/>
      <c r="F43" s="18"/>
      <c r="G43" s="18"/>
      <c r="H43" s="18"/>
      <c r="I43" s="19"/>
      <c r="J43" s="30">
        <f aca="true" t="shared" si="3" ref="J43:O43">SUM(J44:J62)</f>
        <v>0</v>
      </c>
      <c r="K43" s="30">
        <f t="shared" si="3"/>
        <v>0</v>
      </c>
      <c r="L43" s="30">
        <f t="shared" si="3"/>
        <v>0</v>
      </c>
      <c r="M43" s="30">
        <f t="shared" si="3"/>
        <v>0</v>
      </c>
      <c r="N43" s="30">
        <f>SUM(N44:N62)</f>
        <v>11161100</v>
      </c>
      <c r="O43" s="33">
        <f t="shared" si="3"/>
        <v>0</v>
      </c>
      <c r="P43" s="30">
        <f aca="true" t="shared" si="4" ref="P43:P76">SUM(K43,M43,N43,O43)</f>
        <v>11161100</v>
      </c>
    </row>
    <row r="44" spans="1:16" ht="24.75" customHeight="1">
      <c r="A44" s="22"/>
      <c r="B44" s="23"/>
      <c r="C44" s="23"/>
      <c r="D44" s="43"/>
      <c r="E44" s="44" t="s">
        <v>69</v>
      </c>
      <c r="F44" s="44"/>
      <c r="G44" s="44"/>
      <c r="H44" s="44"/>
      <c r="I44" s="45"/>
      <c r="J44" s="47">
        <v>0</v>
      </c>
      <c r="K44" s="46">
        <f aca="true" t="shared" si="5" ref="K44:K76">SUM(J44:J44)</f>
        <v>0</v>
      </c>
      <c r="L44" s="47">
        <v>0</v>
      </c>
      <c r="M44" s="80"/>
      <c r="N44" s="46">
        <v>2800000</v>
      </c>
      <c r="O44" s="49">
        <v>0</v>
      </c>
      <c r="P44" s="46">
        <f t="shared" si="4"/>
        <v>2800000</v>
      </c>
    </row>
    <row r="45" spans="1:16" ht="24.75" customHeight="1">
      <c r="A45" s="22"/>
      <c r="B45" s="23"/>
      <c r="C45" s="23"/>
      <c r="D45" s="43"/>
      <c r="E45" s="44" t="s">
        <v>2</v>
      </c>
      <c r="F45" s="44"/>
      <c r="G45" s="44"/>
      <c r="H45" s="44"/>
      <c r="I45" s="45"/>
      <c r="J45" s="47">
        <v>0</v>
      </c>
      <c r="K45" s="46">
        <f t="shared" si="5"/>
        <v>0</v>
      </c>
      <c r="L45" s="47">
        <v>0</v>
      </c>
      <c r="M45" s="80"/>
      <c r="N45" s="46">
        <v>62000</v>
      </c>
      <c r="O45" s="49">
        <v>0</v>
      </c>
      <c r="P45" s="46">
        <f t="shared" si="4"/>
        <v>62000</v>
      </c>
    </row>
    <row r="46" spans="1:16" ht="24.75" customHeight="1">
      <c r="A46" s="22"/>
      <c r="B46" s="23"/>
      <c r="C46" s="23"/>
      <c r="D46" s="43"/>
      <c r="E46" s="44" t="s">
        <v>3</v>
      </c>
      <c r="F46" s="44"/>
      <c r="G46" s="44"/>
      <c r="H46" s="44"/>
      <c r="I46" s="45"/>
      <c r="J46" s="47">
        <v>0</v>
      </c>
      <c r="K46" s="46">
        <f t="shared" si="5"/>
        <v>0</v>
      </c>
      <c r="L46" s="47">
        <v>0</v>
      </c>
      <c r="M46" s="80"/>
      <c r="N46" s="46">
        <v>0</v>
      </c>
      <c r="O46" s="49">
        <v>0</v>
      </c>
      <c r="P46" s="46">
        <f t="shared" si="4"/>
        <v>0</v>
      </c>
    </row>
    <row r="47" spans="1:16" ht="24.75" customHeight="1">
      <c r="A47" s="22"/>
      <c r="B47" s="23"/>
      <c r="C47" s="23"/>
      <c r="D47" s="43"/>
      <c r="E47" s="44" t="s">
        <v>4</v>
      </c>
      <c r="F47" s="44"/>
      <c r="G47" s="44"/>
      <c r="H47" s="44"/>
      <c r="I47" s="45"/>
      <c r="J47" s="47">
        <v>0</v>
      </c>
      <c r="K47" s="46">
        <f t="shared" si="5"/>
        <v>0</v>
      </c>
      <c r="L47" s="47">
        <v>0</v>
      </c>
      <c r="M47" s="80"/>
      <c r="N47" s="46">
        <v>300000</v>
      </c>
      <c r="O47" s="49">
        <v>0</v>
      </c>
      <c r="P47" s="46">
        <f t="shared" si="4"/>
        <v>300000</v>
      </c>
    </row>
    <row r="48" spans="1:16" ht="24.75" customHeight="1">
      <c r="A48" s="22"/>
      <c r="B48" s="23"/>
      <c r="C48" s="23"/>
      <c r="D48" s="43"/>
      <c r="E48" s="44" t="s">
        <v>5</v>
      </c>
      <c r="F48" s="44"/>
      <c r="G48" s="44"/>
      <c r="H48" s="44"/>
      <c r="I48" s="45"/>
      <c r="J48" s="47">
        <v>0</v>
      </c>
      <c r="K48" s="46">
        <f t="shared" si="5"/>
        <v>0</v>
      </c>
      <c r="L48" s="47">
        <v>0</v>
      </c>
      <c r="M48" s="80"/>
      <c r="N48" s="46">
        <v>450000</v>
      </c>
      <c r="O48" s="49">
        <v>0</v>
      </c>
      <c r="P48" s="46">
        <f t="shared" si="4"/>
        <v>450000</v>
      </c>
    </row>
    <row r="49" spans="1:16" ht="24.75" customHeight="1">
      <c r="A49" s="22"/>
      <c r="B49" s="23"/>
      <c r="C49" s="23"/>
      <c r="D49" s="43"/>
      <c r="E49" s="44" t="s">
        <v>6</v>
      </c>
      <c r="F49" s="44"/>
      <c r="G49" s="44"/>
      <c r="H49" s="44"/>
      <c r="I49" s="45"/>
      <c r="J49" s="47">
        <v>0</v>
      </c>
      <c r="K49" s="46">
        <f t="shared" si="5"/>
        <v>0</v>
      </c>
      <c r="L49" s="47">
        <v>0</v>
      </c>
      <c r="M49" s="80"/>
      <c r="N49" s="46">
        <v>464000</v>
      </c>
      <c r="O49" s="49">
        <v>0</v>
      </c>
      <c r="P49" s="46">
        <f t="shared" si="4"/>
        <v>464000</v>
      </c>
    </row>
    <row r="50" spans="1:16" ht="24.75" customHeight="1">
      <c r="A50" s="22"/>
      <c r="B50" s="23"/>
      <c r="C50" s="23"/>
      <c r="D50" s="43"/>
      <c r="E50" s="44" t="s">
        <v>7</v>
      </c>
      <c r="F50" s="44"/>
      <c r="G50" s="44"/>
      <c r="H50" s="44"/>
      <c r="I50" s="45"/>
      <c r="J50" s="47">
        <v>0</v>
      </c>
      <c r="K50" s="46">
        <f t="shared" si="5"/>
        <v>0</v>
      </c>
      <c r="L50" s="47">
        <v>0</v>
      </c>
      <c r="M50" s="80"/>
      <c r="N50" s="46">
        <v>0</v>
      </c>
      <c r="O50" s="49">
        <v>0</v>
      </c>
      <c r="P50" s="46">
        <f t="shared" si="4"/>
        <v>0</v>
      </c>
    </row>
    <row r="51" spans="1:16" ht="24.75" customHeight="1">
      <c r="A51" s="22"/>
      <c r="B51" s="23"/>
      <c r="C51" s="23"/>
      <c r="D51" s="43"/>
      <c r="E51" s="44" t="s">
        <v>8</v>
      </c>
      <c r="F51" s="44"/>
      <c r="G51" s="44"/>
      <c r="H51" s="44"/>
      <c r="I51" s="45"/>
      <c r="J51" s="47">
        <v>0</v>
      </c>
      <c r="K51" s="46">
        <f t="shared" si="5"/>
        <v>0</v>
      </c>
      <c r="L51" s="47">
        <v>0</v>
      </c>
      <c r="M51" s="80"/>
      <c r="N51" s="46">
        <v>200000</v>
      </c>
      <c r="O51" s="49">
        <v>0</v>
      </c>
      <c r="P51" s="46">
        <f t="shared" si="4"/>
        <v>200000</v>
      </c>
    </row>
    <row r="52" spans="1:16" ht="24.75" customHeight="1">
      <c r="A52" s="22"/>
      <c r="B52" s="23"/>
      <c r="C52" s="23"/>
      <c r="D52" s="43"/>
      <c r="E52" s="44" t="s">
        <v>9</v>
      </c>
      <c r="F52" s="44"/>
      <c r="G52" s="44"/>
      <c r="H52" s="44"/>
      <c r="I52" s="45"/>
      <c r="J52" s="47">
        <v>0</v>
      </c>
      <c r="K52" s="46">
        <f t="shared" si="5"/>
        <v>0</v>
      </c>
      <c r="L52" s="47">
        <v>0</v>
      </c>
      <c r="M52" s="80"/>
      <c r="N52" s="46">
        <v>150000</v>
      </c>
      <c r="O52" s="49">
        <v>0</v>
      </c>
      <c r="P52" s="46">
        <f t="shared" si="4"/>
        <v>150000</v>
      </c>
    </row>
    <row r="53" spans="1:16" ht="24.75" customHeight="1">
      <c r="A53" s="22"/>
      <c r="B53" s="23"/>
      <c r="C53" s="23"/>
      <c r="D53" s="43"/>
      <c r="E53" s="44" t="s">
        <v>10</v>
      </c>
      <c r="F53" s="44"/>
      <c r="G53" s="44"/>
      <c r="H53" s="44"/>
      <c r="I53" s="45"/>
      <c r="J53" s="47">
        <v>0</v>
      </c>
      <c r="K53" s="46">
        <f t="shared" si="5"/>
        <v>0</v>
      </c>
      <c r="L53" s="47">
        <v>0</v>
      </c>
      <c r="M53" s="80"/>
      <c r="N53" s="46">
        <v>2395000</v>
      </c>
      <c r="O53" s="49">
        <v>0</v>
      </c>
      <c r="P53" s="46">
        <f t="shared" si="4"/>
        <v>2395000</v>
      </c>
    </row>
    <row r="54" spans="1:16" ht="24.75" customHeight="1">
      <c r="A54" s="22"/>
      <c r="B54" s="23"/>
      <c r="C54" s="23"/>
      <c r="D54" s="43"/>
      <c r="E54" s="44" t="s">
        <v>11</v>
      </c>
      <c r="F54" s="44"/>
      <c r="G54" s="44"/>
      <c r="H54" s="44"/>
      <c r="I54" s="45"/>
      <c r="J54" s="47">
        <v>0</v>
      </c>
      <c r="K54" s="46">
        <f t="shared" si="5"/>
        <v>0</v>
      </c>
      <c r="L54" s="47">
        <v>0</v>
      </c>
      <c r="M54" s="80"/>
      <c r="N54" s="46">
        <v>150000</v>
      </c>
      <c r="O54" s="49">
        <v>0</v>
      </c>
      <c r="P54" s="46">
        <f t="shared" si="4"/>
        <v>150000</v>
      </c>
    </row>
    <row r="55" spans="1:16" ht="24.75" customHeight="1">
      <c r="A55" s="22"/>
      <c r="B55" s="23"/>
      <c r="C55" s="23"/>
      <c r="D55" s="43"/>
      <c r="E55" s="44" t="s">
        <v>71</v>
      </c>
      <c r="F55" s="44"/>
      <c r="G55" s="44"/>
      <c r="H55" s="44"/>
      <c r="I55" s="45"/>
      <c r="J55" s="47">
        <v>0</v>
      </c>
      <c r="K55" s="46">
        <f t="shared" si="5"/>
        <v>0</v>
      </c>
      <c r="L55" s="47">
        <v>0</v>
      </c>
      <c r="M55" s="80"/>
      <c r="N55" s="46">
        <v>1000000</v>
      </c>
      <c r="O55" s="49">
        <v>0</v>
      </c>
      <c r="P55" s="46">
        <f t="shared" si="4"/>
        <v>1000000</v>
      </c>
    </row>
    <row r="56" spans="1:16" ht="24.75" customHeight="1">
      <c r="A56" s="22"/>
      <c r="B56" s="23"/>
      <c r="C56" s="23"/>
      <c r="D56" s="43"/>
      <c r="E56" s="44" t="s">
        <v>102</v>
      </c>
      <c r="F56" s="44"/>
      <c r="G56" s="44"/>
      <c r="H56" s="44"/>
      <c r="I56" s="45"/>
      <c r="J56" s="47">
        <v>0</v>
      </c>
      <c r="K56" s="46">
        <f t="shared" si="5"/>
        <v>0</v>
      </c>
      <c r="L56" s="47">
        <v>0</v>
      </c>
      <c r="M56" s="80"/>
      <c r="N56" s="46">
        <v>70000</v>
      </c>
      <c r="O56" s="49">
        <v>0</v>
      </c>
      <c r="P56" s="46">
        <f t="shared" si="4"/>
        <v>70000</v>
      </c>
    </row>
    <row r="57" spans="1:16" ht="24.75" customHeight="1">
      <c r="A57" s="22"/>
      <c r="B57" s="23"/>
      <c r="C57" s="23"/>
      <c r="D57" s="43"/>
      <c r="E57" s="44" t="s">
        <v>18</v>
      </c>
      <c r="F57" s="44"/>
      <c r="G57" s="44"/>
      <c r="H57" s="44"/>
      <c r="I57" s="45"/>
      <c r="J57" s="47">
        <v>0</v>
      </c>
      <c r="K57" s="46">
        <f t="shared" si="5"/>
        <v>0</v>
      </c>
      <c r="L57" s="47">
        <v>0</v>
      </c>
      <c r="M57" s="80"/>
      <c r="N57" s="46">
        <v>810000</v>
      </c>
      <c r="O57" s="49">
        <v>0</v>
      </c>
      <c r="P57" s="46">
        <f t="shared" si="4"/>
        <v>810000</v>
      </c>
    </row>
    <row r="58" spans="1:16" ht="24.75" customHeight="1">
      <c r="A58" s="22"/>
      <c r="B58" s="23"/>
      <c r="C58" s="23"/>
      <c r="D58" s="43"/>
      <c r="E58" s="44" t="s">
        <v>12</v>
      </c>
      <c r="F58" s="44"/>
      <c r="G58" s="44"/>
      <c r="H58" s="44"/>
      <c r="I58" s="45"/>
      <c r="J58" s="47">
        <v>0</v>
      </c>
      <c r="K58" s="46">
        <f t="shared" si="5"/>
        <v>0</v>
      </c>
      <c r="L58" s="47">
        <v>0</v>
      </c>
      <c r="M58" s="80"/>
      <c r="N58" s="46">
        <v>740000</v>
      </c>
      <c r="O58" s="49">
        <v>0</v>
      </c>
      <c r="P58" s="46">
        <f t="shared" si="4"/>
        <v>740000</v>
      </c>
    </row>
    <row r="59" spans="1:16" ht="24.75" customHeight="1">
      <c r="A59" s="22"/>
      <c r="B59" s="23"/>
      <c r="C59" s="23"/>
      <c r="D59" s="43"/>
      <c r="E59" s="44" t="s">
        <v>72</v>
      </c>
      <c r="F59" s="44"/>
      <c r="G59" s="44"/>
      <c r="H59" s="44"/>
      <c r="I59" s="45"/>
      <c r="J59" s="47">
        <v>0</v>
      </c>
      <c r="K59" s="46">
        <f t="shared" si="5"/>
        <v>0</v>
      </c>
      <c r="L59" s="47">
        <v>0</v>
      </c>
      <c r="M59" s="80"/>
      <c r="N59" s="46">
        <v>300900</v>
      </c>
      <c r="O59" s="49">
        <v>0</v>
      </c>
      <c r="P59" s="46">
        <f t="shared" si="4"/>
        <v>300900</v>
      </c>
    </row>
    <row r="60" spans="1:16" ht="24.75" customHeight="1">
      <c r="A60" s="22"/>
      <c r="B60" s="23"/>
      <c r="C60" s="23"/>
      <c r="D60" s="43"/>
      <c r="E60" s="44" t="s">
        <v>0</v>
      </c>
      <c r="F60" s="44"/>
      <c r="G60" s="44"/>
      <c r="H60" s="44"/>
      <c r="I60" s="45"/>
      <c r="J60" s="47">
        <v>0</v>
      </c>
      <c r="K60" s="46">
        <f t="shared" si="5"/>
        <v>0</v>
      </c>
      <c r="L60" s="47">
        <v>0</v>
      </c>
      <c r="M60" s="80"/>
      <c r="N60" s="46">
        <v>90000</v>
      </c>
      <c r="O60" s="49">
        <v>0</v>
      </c>
      <c r="P60" s="46">
        <f>SUM(K60,M60,N60,O60)</f>
        <v>90000</v>
      </c>
    </row>
    <row r="61" spans="1:16" ht="24.75" customHeight="1">
      <c r="A61" s="22"/>
      <c r="B61" s="23"/>
      <c r="C61" s="23"/>
      <c r="D61" s="43"/>
      <c r="E61" s="44" t="s">
        <v>78</v>
      </c>
      <c r="F61" s="44"/>
      <c r="G61" s="44"/>
      <c r="H61" s="44"/>
      <c r="I61" s="45"/>
      <c r="J61" s="47">
        <v>0</v>
      </c>
      <c r="K61" s="46">
        <f t="shared" si="5"/>
        <v>0</v>
      </c>
      <c r="L61" s="47">
        <v>0</v>
      </c>
      <c r="M61" s="80"/>
      <c r="N61" s="46">
        <v>920000</v>
      </c>
      <c r="O61" s="49">
        <v>0</v>
      </c>
      <c r="P61" s="46">
        <f t="shared" si="4"/>
        <v>920000</v>
      </c>
    </row>
    <row r="62" spans="1:16" ht="24.75" customHeight="1">
      <c r="A62" s="22"/>
      <c r="B62" s="23"/>
      <c r="C62" s="23"/>
      <c r="D62" s="74"/>
      <c r="E62" s="75" t="s">
        <v>22</v>
      </c>
      <c r="F62" s="75"/>
      <c r="G62" s="75"/>
      <c r="H62" s="75"/>
      <c r="I62" s="76"/>
      <c r="J62" s="78">
        <v>0</v>
      </c>
      <c r="K62" s="77">
        <f t="shared" si="5"/>
        <v>0</v>
      </c>
      <c r="L62" s="40">
        <v>0</v>
      </c>
      <c r="M62" s="81"/>
      <c r="N62" s="77">
        <v>259200</v>
      </c>
      <c r="O62" s="79">
        <v>0</v>
      </c>
      <c r="P62" s="77">
        <f t="shared" si="4"/>
        <v>259200</v>
      </c>
    </row>
    <row r="63" spans="1:16" s="56" customFormat="1" ht="24.75" customHeight="1">
      <c r="A63" s="63"/>
      <c r="B63" s="50"/>
      <c r="C63" s="50"/>
      <c r="D63" s="64" t="s">
        <v>79</v>
      </c>
      <c r="E63" s="50"/>
      <c r="F63" s="50"/>
      <c r="G63" s="50"/>
      <c r="H63" s="50"/>
      <c r="I63" s="51"/>
      <c r="J63" s="52">
        <f>J7</f>
        <v>130531000</v>
      </c>
      <c r="K63" s="52">
        <f t="shared" si="5"/>
        <v>130531000</v>
      </c>
      <c r="L63" s="52">
        <f>L7</f>
        <v>1030000</v>
      </c>
      <c r="M63" s="53">
        <f aca="true" t="shared" si="6" ref="M63:M69">SUM(L63:L63)</f>
        <v>1030000</v>
      </c>
      <c r="N63" s="52">
        <f>SUM(N7,N43)</f>
        <v>11161100</v>
      </c>
      <c r="O63" s="55">
        <f>SUM(O7,O43)</f>
        <v>0</v>
      </c>
      <c r="P63" s="52">
        <f>SUM(K63,M63,N63,O63)</f>
        <v>142722100</v>
      </c>
    </row>
    <row r="64" spans="1:16" ht="24.75" customHeight="1">
      <c r="A64" s="22"/>
      <c r="B64" s="23"/>
      <c r="C64" s="23"/>
      <c r="D64" s="83" t="s">
        <v>80</v>
      </c>
      <c r="E64" s="23"/>
      <c r="F64" s="23"/>
      <c r="G64" s="23"/>
      <c r="H64" s="23"/>
      <c r="I64" s="24"/>
      <c r="J64" s="25">
        <f>'正味財産ベース (収益)'!J41-'正味財産ベース (費用)'!J63</f>
        <v>-9818400</v>
      </c>
      <c r="K64" s="25">
        <f>'正味財産ベース (収益)'!K41-'正味財産ベース (費用)'!K63</f>
        <v>-9818400</v>
      </c>
      <c r="L64" s="25">
        <f>'正味財産ベース (収益)'!L41-'正味財産ベース (費用)'!L63</f>
        <v>90000</v>
      </c>
      <c r="M64" s="25">
        <f>'正味財産ベース (収益)'!M41-'正味財産ベース (費用)'!M63</f>
        <v>90000</v>
      </c>
      <c r="N64" s="25">
        <f>'正味財産ベース (収益)'!N41-'正味財産ベース (費用)'!N63</f>
        <v>706400</v>
      </c>
      <c r="O64" s="25">
        <f>'正味財産ベース (収益)'!O41-'正味財産ベース (費用)'!O63</f>
        <v>0</v>
      </c>
      <c r="P64" s="25">
        <f>'正味財産ベース (収益)'!P41-'正味財産ベース (費用)'!P63</f>
        <v>-9022000</v>
      </c>
    </row>
    <row r="65" spans="1:16" ht="24.75" customHeight="1">
      <c r="A65" s="22"/>
      <c r="B65" s="23"/>
      <c r="C65" s="23"/>
      <c r="D65" s="23" t="s">
        <v>81</v>
      </c>
      <c r="E65" s="23"/>
      <c r="F65" s="23"/>
      <c r="G65" s="23"/>
      <c r="H65" s="23"/>
      <c r="I65" s="24"/>
      <c r="J65" s="25">
        <v>0</v>
      </c>
      <c r="K65" s="25">
        <f t="shared" si="5"/>
        <v>0</v>
      </c>
      <c r="L65" s="25">
        <v>0</v>
      </c>
      <c r="M65" s="26">
        <f t="shared" si="6"/>
        <v>0</v>
      </c>
      <c r="N65" s="25">
        <v>0</v>
      </c>
      <c r="O65" s="28">
        <v>0</v>
      </c>
      <c r="P65" s="25">
        <f t="shared" si="4"/>
        <v>0</v>
      </c>
    </row>
    <row r="66" spans="1:16" ht="24.75" customHeight="1">
      <c r="A66" s="22"/>
      <c r="B66" s="23"/>
      <c r="C66" s="23"/>
      <c r="D66" s="23" t="s">
        <v>82</v>
      </c>
      <c r="E66" s="23"/>
      <c r="F66" s="23"/>
      <c r="G66" s="23"/>
      <c r="H66" s="23"/>
      <c r="I66" s="24"/>
      <c r="J66" s="25">
        <v>0</v>
      </c>
      <c r="K66" s="25">
        <f t="shared" si="5"/>
        <v>0</v>
      </c>
      <c r="L66" s="25">
        <v>0</v>
      </c>
      <c r="M66" s="26">
        <f t="shared" si="6"/>
        <v>0</v>
      </c>
      <c r="N66" s="25">
        <v>0</v>
      </c>
      <c r="O66" s="28">
        <v>0</v>
      </c>
      <c r="P66" s="25">
        <f t="shared" si="4"/>
        <v>0</v>
      </c>
    </row>
    <row r="67" spans="1:16" ht="24.75" customHeight="1">
      <c r="A67" s="22"/>
      <c r="B67" s="23"/>
      <c r="C67" s="23"/>
      <c r="D67" s="23" t="s">
        <v>83</v>
      </c>
      <c r="E67" s="23"/>
      <c r="F67" s="23"/>
      <c r="G67" s="23"/>
      <c r="H67" s="23"/>
      <c r="I67" s="24"/>
      <c r="J67" s="25">
        <v>0</v>
      </c>
      <c r="K67" s="25">
        <f t="shared" si="5"/>
        <v>0</v>
      </c>
      <c r="L67" s="25">
        <v>0</v>
      </c>
      <c r="M67" s="26">
        <f t="shared" si="6"/>
        <v>0</v>
      </c>
      <c r="N67" s="25">
        <v>0</v>
      </c>
      <c r="O67" s="28">
        <v>0</v>
      </c>
      <c r="P67" s="25">
        <f t="shared" si="4"/>
        <v>0</v>
      </c>
    </row>
    <row r="68" spans="1:16" ht="24.75" customHeight="1">
      <c r="A68" s="63"/>
      <c r="B68" s="50"/>
      <c r="C68" s="50"/>
      <c r="D68" s="50" t="s">
        <v>84</v>
      </c>
      <c r="E68" s="50"/>
      <c r="F68" s="50"/>
      <c r="G68" s="50"/>
      <c r="H68" s="50"/>
      <c r="I68" s="51"/>
      <c r="J68" s="52">
        <f>SUM(J65:J67)</f>
        <v>0</v>
      </c>
      <c r="K68" s="52">
        <f t="shared" si="5"/>
        <v>0</v>
      </c>
      <c r="L68" s="52">
        <f>SUM(L65:L67)</f>
        <v>0</v>
      </c>
      <c r="M68" s="53">
        <f t="shared" si="6"/>
        <v>0</v>
      </c>
      <c r="N68" s="52">
        <f>SUM(N65:N67)</f>
        <v>0</v>
      </c>
      <c r="O68" s="55">
        <f>SUM(O65:O67)</f>
        <v>0</v>
      </c>
      <c r="P68" s="52">
        <f t="shared" si="4"/>
        <v>0</v>
      </c>
    </row>
    <row r="69" spans="1:16" s="82" customFormat="1" ht="24.75" customHeight="1">
      <c r="A69" s="63"/>
      <c r="B69" s="50"/>
      <c r="C69" s="50" t="s">
        <v>85</v>
      </c>
      <c r="D69" s="50"/>
      <c r="E69" s="50"/>
      <c r="F69" s="50"/>
      <c r="G69" s="50"/>
      <c r="H69" s="50"/>
      <c r="I69" s="51"/>
      <c r="J69" s="52">
        <f>SUM(J64,J68)</f>
        <v>-9818400</v>
      </c>
      <c r="K69" s="52">
        <f t="shared" si="5"/>
        <v>-9818400</v>
      </c>
      <c r="L69" s="52">
        <f>SUM(L64,L68)</f>
        <v>90000</v>
      </c>
      <c r="M69" s="53">
        <f t="shared" si="6"/>
        <v>90000</v>
      </c>
      <c r="N69" s="52">
        <f>SUM(N64,N68)</f>
        <v>706400</v>
      </c>
      <c r="O69" s="55">
        <f>SUM(O64,O68)</f>
        <v>0</v>
      </c>
      <c r="P69" s="52">
        <f t="shared" si="4"/>
        <v>-9022000</v>
      </c>
    </row>
    <row r="70" spans="1:16" ht="24.75" customHeight="1">
      <c r="A70" s="22"/>
      <c r="B70" s="23" t="s">
        <v>86</v>
      </c>
      <c r="C70" s="23"/>
      <c r="D70" s="23"/>
      <c r="E70" s="23"/>
      <c r="F70" s="23"/>
      <c r="G70" s="23"/>
      <c r="H70" s="23"/>
      <c r="I70" s="24"/>
      <c r="J70" s="25"/>
      <c r="K70" s="25">
        <f t="shared" si="5"/>
        <v>0</v>
      </c>
      <c r="L70" s="25"/>
      <c r="M70" s="26"/>
      <c r="N70" s="25"/>
      <c r="O70" s="28"/>
      <c r="P70" s="25">
        <f t="shared" si="4"/>
        <v>0</v>
      </c>
    </row>
    <row r="71" spans="1:16" ht="24.75" customHeight="1">
      <c r="A71" s="22"/>
      <c r="B71" s="23"/>
      <c r="C71" s="23" t="s">
        <v>87</v>
      </c>
      <c r="D71" s="23"/>
      <c r="E71" s="23"/>
      <c r="F71" s="23"/>
      <c r="G71" s="23"/>
      <c r="H71" s="23"/>
      <c r="I71" s="24"/>
      <c r="J71" s="25">
        <v>0</v>
      </c>
      <c r="K71" s="25">
        <f t="shared" si="5"/>
        <v>0</v>
      </c>
      <c r="L71" s="25">
        <v>0</v>
      </c>
      <c r="M71" s="26"/>
      <c r="N71" s="25">
        <v>0</v>
      </c>
      <c r="O71" s="28">
        <v>0</v>
      </c>
      <c r="P71" s="25">
        <f t="shared" si="4"/>
        <v>0</v>
      </c>
    </row>
    <row r="72" spans="1:16" ht="24.75" customHeight="1">
      <c r="A72" s="22"/>
      <c r="B72" s="23"/>
      <c r="C72" s="23"/>
      <c r="D72" s="36"/>
      <c r="E72" s="37"/>
      <c r="F72" s="37"/>
      <c r="G72" s="37"/>
      <c r="H72" s="37"/>
      <c r="I72" s="38"/>
      <c r="J72" s="39"/>
      <c r="K72" s="39">
        <f t="shared" si="5"/>
        <v>0</v>
      </c>
      <c r="L72" s="39"/>
      <c r="M72" s="40">
        <f>SUM(L72:L72)</f>
        <v>0</v>
      </c>
      <c r="N72" s="39"/>
      <c r="O72" s="42"/>
      <c r="P72" s="39">
        <f t="shared" si="4"/>
        <v>0</v>
      </c>
    </row>
    <row r="73" spans="1:16" ht="24.75" customHeight="1">
      <c r="A73" s="63"/>
      <c r="B73" s="50"/>
      <c r="C73" s="50" t="s">
        <v>88</v>
      </c>
      <c r="D73" s="50"/>
      <c r="E73" s="50"/>
      <c r="F73" s="50"/>
      <c r="G73" s="50"/>
      <c r="H73" s="50"/>
      <c r="I73" s="51"/>
      <c r="J73" s="52">
        <f>SUM(J72)</f>
        <v>0</v>
      </c>
      <c r="K73" s="52">
        <f t="shared" si="5"/>
        <v>0</v>
      </c>
      <c r="L73" s="52">
        <f>SUM(L72)</f>
        <v>0</v>
      </c>
      <c r="M73" s="53">
        <f>SUM(L73:L73)</f>
        <v>0</v>
      </c>
      <c r="N73" s="52">
        <f>SUM(N72)</f>
        <v>0</v>
      </c>
      <c r="O73" s="55">
        <f>SUM(O72)</f>
        <v>0</v>
      </c>
      <c r="P73" s="52">
        <f t="shared" si="4"/>
        <v>0</v>
      </c>
    </row>
    <row r="74" spans="1:16" ht="24.75" customHeight="1">
      <c r="A74" s="22"/>
      <c r="B74" s="23"/>
      <c r="C74" s="23" t="s">
        <v>89</v>
      </c>
      <c r="D74" s="23"/>
      <c r="E74" s="23"/>
      <c r="F74" s="23"/>
      <c r="G74" s="23"/>
      <c r="H74" s="23"/>
      <c r="I74" s="24"/>
      <c r="J74" s="25">
        <v>0</v>
      </c>
      <c r="K74" s="25">
        <f t="shared" si="5"/>
        <v>0</v>
      </c>
      <c r="L74" s="25">
        <v>0</v>
      </c>
      <c r="M74" s="26"/>
      <c r="N74" s="25">
        <v>0</v>
      </c>
      <c r="O74" s="28">
        <v>0</v>
      </c>
      <c r="P74" s="25">
        <f t="shared" si="4"/>
        <v>0</v>
      </c>
    </row>
    <row r="75" spans="1:16" ht="24.75" customHeight="1">
      <c r="A75" s="22"/>
      <c r="B75" s="23"/>
      <c r="C75" s="23"/>
      <c r="D75" s="74"/>
      <c r="E75" s="75"/>
      <c r="F75" s="75"/>
      <c r="G75" s="75"/>
      <c r="H75" s="75"/>
      <c r="I75" s="76"/>
      <c r="J75" s="77"/>
      <c r="K75" s="77">
        <f t="shared" si="5"/>
        <v>0</v>
      </c>
      <c r="L75" s="77"/>
      <c r="M75" s="78">
        <f>SUM(L75:L75)</f>
        <v>0</v>
      </c>
      <c r="N75" s="77"/>
      <c r="O75" s="79"/>
      <c r="P75" s="77">
        <f t="shared" si="4"/>
        <v>0</v>
      </c>
    </row>
    <row r="76" spans="1:16" ht="24.75" customHeight="1">
      <c r="A76" s="63"/>
      <c r="B76" s="50"/>
      <c r="C76" s="50" t="s">
        <v>90</v>
      </c>
      <c r="D76" s="50"/>
      <c r="E76" s="50"/>
      <c r="F76" s="50"/>
      <c r="G76" s="50"/>
      <c r="H76" s="50"/>
      <c r="I76" s="51"/>
      <c r="J76" s="52">
        <f>SUM(J75)</f>
        <v>0</v>
      </c>
      <c r="K76" s="52">
        <f t="shared" si="5"/>
        <v>0</v>
      </c>
      <c r="L76" s="52">
        <f>SUM(L75)</f>
        <v>0</v>
      </c>
      <c r="M76" s="53">
        <f>SUM(L76:L76)</f>
        <v>0</v>
      </c>
      <c r="N76" s="52">
        <f>SUM(N75)</f>
        <v>0</v>
      </c>
      <c r="O76" s="55">
        <f>SUM(O75)</f>
        <v>0</v>
      </c>
      <c r="P76" s="52">
        <f t="shared" si="4"/>
        <v>0</v>
      </c>
    </row>
    <row r="77" spans="1:16" ht="24.75" customHeight="1">
      <c r="A77" s="35"/>
      <c r="B77" s="35"/>
      <c r="C77" s="35"/>
      <c r="D77" s="35"/>
      <c r="E77" s="35"/>
      <c r="F77" s="35"/>
      <c r="G77" s="35"/>
      <c r="H77" s="35"/>
      <c r="I77" s="35"/>
      <c r="J77" s="68"/>
      <c r="K77" s="68"/>
      <c r="L77" s="68"/>
      <c r="M77" s="68"/>
      <c r="N77" s="68"/>
      <c r="O77" s="68"/>
      <c r="P77" s="68"/>
    </row>
    <row r="78" spans="1:16" ht="27.75" customHeight="1">
      <c r="A78" s="119" t="s">
        <v>26</v>
      </c>
      <c r="B78" s="120"/>
      <c r="C78" s="120"/>
      <c r="D78" s="120"/>
      <c r="E78" s="120"/>
      <c r="F78" s="120"/>
      <c r="G78" s="120"/>
      <c r="H78" s="120"/>
      <c r="I78" s="121"/>
      <c r="J78" s="128" t="s">
        <v>27</v>
      </c>
      <c r="K78" s="133"/>
      <c r="L78" s="128" t="s">
        <v>28</v>
      </c>
      <c r="M78" s="129"/>
      <c r="N78" s="130" t="s">
        <v>29</v>
      </c>
      <c r="O78" s="116" t="s">
        <v>30</v>
      </c>
      <c r="P78" s="130" t="s">
        <v>31</v>
      </c>
    </row>
    <row r="79" spans="1:16" ht="27.75" customHeight="1">
      <c r="A79" s="122"/>
      <c r="B79" s="123"/>
      <c r="C79" s="123"/>
      <c r="D79" s="123"/>
      <c r="E79" s="123"/>
      <c r="F79" s="123"/>
      <c r="G79" s="123"/>
      <c r="H79" s="123"/>
      <c r="I79" s="124"/>
      <c r="J79" s="71" t="s">
        <v>32</v>
      </c>
      <c r="K79" s="71"/>
      <c r="L79" s="69" t="s">
        <v>33</v>
      </c>
      <c r="M79" s="70"/>
      <c r="N79" s="131"/>
      <c r="O79" s="117"/>
      <c r="P79" s="131"/>
    </row>
    <row r="80" spans="1:16" s="16" customFormat="1" ht="57" customHeight="1">
      <c r="A80" s="125"/>
      <c r="B80" s="126"/>
      <c r="C80" s="126"/>
      <c r="D80" s="126"/>
      <c r="E80" s="126"/>
      <c r="F80" s="126"/>
      <c r="G80" s="126"/>
      <c r="H80" s="126"/>
      <c r="I80" s="127"/>
      <c r="J80" s="13" t="s">
        <v>34</v>
      </c>
      <c r="K80" s="72" t="s">
        <v>35</v>
      </c>
      <c r="L80" s="72" t="s">
        <v>36</v>
      </c>
      <c r="M80" s="73" t="s">
        <v>35</v>
      </c>
      <c r="N80" s="132"/>
      <c r="O80" s="118"/>
      <c r="P80" s="132"/>
    </row>
    <row r="81" spans="1:16" ht="24.75" customHeight="1">
      <c r="A81" s="22"/>
      <c r="B81" s="23"/>
      <c r="C81" s="23" t="s">
        <v>91</v>
      </c>
      <c r="D81" s="23"/>
      <c r="E81" s="23"/>
      <c r="F81" s="23"/>
      <c r="G81" s="23"/>
      <c r="H81" s="23"/>
      <c r="I81" s="24"/>
      <c r="J81" s="52">
        <f>J73-J76</f>
        <v>0</v>
      </c>
      <c r="K81" s="52">
        <f aca="true" t="shared" si="7" ref="K81:K93">SUM(J81:J81)</f>
        <v>0</v>
      </c>
      <c r="L81" s="52">
        <f>L73-L76</f>
        <v>0</v>
      </c>
      <c r="M81" s="53">
        <f>SUM(L81:L81)</f>
        <v>0</v>
      </c>
      <c r="N81" s="52">
        <f>N73-N76</f>
        <v>0</v>
      </c>
      <c r="O81" s="55">
        <f>O73-O76</f>
        <v>0</v>
      </c>
      <c r="P81" s="52">
        <f aca="true" t="shared" si="8" ref="P81:P93">SUM(K81,M81,N81,O81)</f>
        <v>0</v>
      </c>
    </row>
    <row r="82" spans="1:16" ht="24.75" customHeight="1">
      <c r="A82" s="63"/>
      <c r="B82" s="50"/>
      <c r="C82" s="50" t="s">
        <v>92</v>
      </c>
      <c r="D82" s="50"/>
      <c r="E82" s="50"/>
      <c r="F82" s="50"/>
      <c r="G82" s="50"/>
      <c r="H82" s="50"/>
      <c r="I82" s="51"/>
      <c r="J82" s="52">
        <v>1309.495215147348</v>
      </c>
      <c r="K82" s="52">
        <v>1309.495215147348</v>
      </c>
      <c r="L82" s="52">
        <v>-1309.495215147348</v>
      </c>
      <c r="M82" s="53">
        <f>SUM(L82:L82)</f>
        <v>-1309.495215147348</v>
      </c>
      <c r="N82" s="52"/>
      <c r="O82" s="55"/>
      <c r="P82" s="52">
        <f t="shared" si="8"/>
        <v>0</v>
      </c>
    </row>
    <row r="83" spans="1:16" ht="24.75" customHeight="1">
      <c r="A83" s="63"/>
      <c r="B83" s="50"/>
      <c r="C83" s="50" t="s">
        <v>93</v>
      </c>
      <c r="D83" s="50"/>
      <c r="E83" s="50"/>
      <c r="F83" s="50"/>
      <c r="G83" s="50"/>
      <c r="H83" s="50"/>
      <c r="I83" s="51"/>
      <c r="J83" s="52">
        <f>SUM(J82,J69,J81)</f>
        <v>-9817090.504784852</v>
      </c>
      <c r="K83" s="52">
        <f t="shared" si="7"/>
        <v>-9817090.504784852</v>
      </c>
      <c r="L83" s="52">
        <f>SUM(L82,L69,L81)</f>
        <v>88690.50478485264</v>
      </c>
      <c r="M83" s="53">
        <f>SUM(L83:L83)</f>
        <v>88690.50478485264</v>
      </c>
      <c r="N83" s="52">
        <f>SUM(N82,N69,N81)</f>
        <v>706400</v>
      </c>
      <c r="O83" s="55">
        <f>SUM(O82,O69,O81)</f>
        <v>0</v>
      </c>
      <c r="P83" s="52">
        <f t="shared" si="8"/>
        <v>-9022000</v>
      </c>
    </row>
    <row r="84" spans="1:16" ht="24.75" customHeight="1">
      <c r="A84" s="63"/>
      <c r="B84" s="50"/>
      <c r="C84" s="50" t="s">
        <v>94</v>
      </c>
      <c r="D84" s="50"/>
      <c r="E84" s="50"/>
      <c r="F84" s="50"/>
      <c r="G84" s="50"/>
      <c r="H84" s="50"/>
      <c r="I84" s="51"/>
      <c r="J84" s="52">
        <v>-8808111</v>
      </c>
      <c r="K84" s="52">
        <v>-8808111</v>
      </c>
      <c r="L84" s="52">
        <v>316611</v>
      </c>
      <c r="M84" s="53">
        <v>316611</v>
      </c>
      <c r="N84" s="52">
        <v>72008628</v>
      </c>
      <c r="O84" s="55">
        <v>0</v>
      </c>
      <c r="P84" s="52">
        <v>63517128</v>
      </c>
    </row>
    <row r="85" spans="1:16" ht="24.75" customHeight="1">
      <c r="A85" s="63"/>
      <c r="B85" s="50"/>
      <c r="C85" s="50" t="s">
        <v>95</v>
      </c>
      <c r="D85" s="50"/>
      <c r="E85" s="50"/>
      <c r="F85" s="50"/>
      <c r="G85" s="50"/>
      <c r="H85" s="50"/>
      <c r="I85" s="51"/>
      <c r="J85" s="52">
        <f>SUM(J83:J84)</f>
        <v>-18625201.504784852</v>
      </c>
      <c r="K85" s="52">
        <f t="shared" si="7"/>
        <v>-18625201.504784852</v>
      </c>
      <c r="L85" s="52">
        <f>SUM(L83:L84)</f>
        <v>405301.5047848526</v>
      </c>
      <c r="M85" s="53">
        <f>SUM(L85:L85)</f>
        <v>405301.5047848526</v>
      </c>
      <c r="N85" s="52">
        <f>SUM(N83:N84)</f>
        <v>72715028</v>
      </c>
      <c r="O85" s="55">
        <f>SUM(O83:O84)</f>
        <v>0</v>
      </c>
      <c r="P85" s="52">
        <f t="shared" si="8"/>
        <v>54495128</v>
      </c>
    </row>
    <row r="86" spans="1:16" ht="24.75" customHeight="1">
      <c r="A86" s="22" t="s">
        <v>96</v>
      </c>
      <c r="B86" s="23"/>
      <c r="C86" s="23"/>
      <c r="D86" s="23"/>
      <c r="E86" s="23"/>
      <c r="F86" s="23"/>
      <c r="G86" s="23"/>
      <c r="H86" s="23"/>
      <c r="I86" s="24"/>
      <c r="J86" s="85"/>
      <c r="K86" s="25">
        <f t="shared" si="7"/>
        <v>0</v>
      </c>
      <c r="L86" s="85"/>
      <c r="M86" s="26"/>
      <c r="N86" s="85"/>
      <c r="O86" s="24"/>
      <c r="P86" s="25">
        <f t="shared" si="8"/>
        <v>0</v>
      </c>
    </row>
    <row r="87" spans="1:16" ht="24.75" customHeight="1">
      <c r="A87" s="22"/>
      <c r="B87" s="23"/>
      <c r="C87" s="23"/>
      <c r="D87" s="23" t="s">
        <v>56</v>
      </c>
      <c r="E87" s="23"/>
      <c r="F87" s="23"/>
      <c r="G87" s="23"/>
      <c r="H87" s="23"/>
      <c r="I87" s="24"/>
      <c r="J87" s="25">
        <v>0</v>
      </c>
      <c r="K87" s="25">
        <f t="shared" si="7"/>
        <v>0</v>
      </c>
      <c r="L87" s="25">
        <v>0</v>
      </c>
      <c r="M87" s="26">
        <f aca="true" t="shared" si="9" ref="M87:M93">SUM(L87:L87)</f>
        <v>0</v>
      </c>
      <c r="N87" s="25">
        <v>0</v>
      </c>
      <c r="O87" s="28">
        <v>0</v>
      </c>
      <c r="P87" s="25">
        <f t="shared" si="8"/>
        <v>0</v>
      </c>
    </row>
    <row r="88" spans="1:16" ht="24.75" customHeight="1">
      <c r="A88" s="22"/>
      <c r="B88" s="23"/>
      <c r="C88" s="23"/>
      <c r="D88" s="23"/>
      <c r="E88" s="23"/>
      <c r="F88" s="23"/>
      <c r="G88" s="23"/>
      <c r="H88" s="23"/>
      <c r="I88" s="24"/>
      <c r="J88" s="25"/>
      <c r="K88" s="25">
        <f t="shared" si="7"/>
        <v>0</v>
      </c>
      <c r="L88" s="25"/>
      <c r="M88" s="26">
        <f t="shared" si="9"/>
        <v>0</v>
      </c>
      <c r="N88" s="25"/>
      <c r="O88" s="28"/>
      <c r="P88" s="25">
        <f t="shared" si="8"/>
        <v>0</v>
      </c>
    </row>
    <row r="89" spans="1:16" ht="24.75" customHeight="1">
      <c r="A89" s="63"/>
      <c r="B89" s="50"/>
      <c r="C89" s="50"/>
      <c r="D89" s="50" t="s">
        <v>97</v>
      </c>
      <c r="E89" s="50"/>
      <c r="F89" s="50"/>
      <c r="G89" s="50"/>
      <c r="H89" s="50"/>
      <c r="I89" s="51"/>
      <c r="J89" s="52"/>
      <c r="K89" s="52">
        <f t="shared" si="7"/>
        <v>0</v>
      </c>
      <c r="L89" s="52"/>
      <c r="M89" s="53">
        <f t="shared" si="9"/>
        <v>0</v>
      </c>
      <c r="N89" s="52"/>
      <c r="O89" s="55"/>
      <c r="P89" s="52">
        <f t="shared" si="8"/>
        <v>0</v>
      </c>
    </row>
    <row r="90" spans="1:16" ht="24.75" customHeight="1">
      <c r="A90" s="63"/>
      <c r="B90" s="50"/>
      <c r="C90" s="50" t="s">
        <v>98</v>
      </c>
      <c r="D90" s="50"/>
      <c r="E90" s="50"/>
      <c r="F90" s="50"/>
      <c r="G90" s="50"/>
      <c r="H90" s="50"/>
      <c r="I90" s="51"/>
      <c r="J90" s="52">
        <f>SUM(J87:J89)</f>
        <v>0</v>
      </c>
      <c r="K90" s="52">
        <f t="shared" si="7"/>
        <v>0</v>
      </c>
      <c r="L90" s="52">
        <f>SUM(L87:L89)</f>
        <v>0</v>
      </c>
      <c r="M90" s="53">
        <f t="shared" si="9"/>
        <v>0</v>
      </c>
      <c r="N90" s="52">
        <f>SUM(N87:N89)</f>
        <v>0</v>
      </c>
      <c r="O90" s="55">
        <f>SUM(O87:O89)</f>
        <v>0</v>
      </c>
      <c r="P90" s="52">
        <f t="shared" si="8"/>
        <v>0</v>
      </c>
    </row>
    <row r="91" spans="1:16" ht="24.75" customHeight="1">
      <c r="A91" s="63"/>
      <c r="B91" s="50"/>
      <c r="C91" s="50" t="s">
        <v>99</v>
      </c>
      <c r="D91" s="50"/>
      <c r="E91" s="50"/>
      <c r="F91" s="50"/>
      <c r="G91" s="50"/>
      <c r="H91" s="50"/>
      <c r="I91" s="51"/>
      <c r="J91" s="52">
        <v>0</v>
      </c>
      <c r="K91" s="52">
        <f t="shared" si="7"/>
        <v>0</v>
      </c>
      <c r="L91" s="52">
        <v>0</v>
      </c>
      <c r="M91" s="53">
        <f t="shared" si="9"/>
        <v>0</v>
      </c>
      <c r="N91" s="52">
        <v>0</v>
      </c>
      <c r="O91" s="55">
        <v>0</v>
      </c>
      <c r="P91" s="52">
        <f t="shared" si="8"/>
        <v>0</v>
      </c>
    </row>
    <row r="92" spans="1:16" ht="24.75" customHeight="1">
      <c r="A92" s="34"/>
      <c r="B92" s="35"/>
      <c r="C92" s="35" t="s">
        <v>100</v>
      </c>
      <c r="D92" s="35"/>
      <c r="E92" s="35"/>
      <c r="F92" s="35"/>
      <c r="G92" s="35"/>
      <c r="H92" s="35"/>
      <c r="I92" s="58"/>
      <c r="J92" s="52">
        <f>SUM(J90:J91)</f>
        <v>0</v>
      </c>
      <c r="K92" s="52">
        <f t="shared" si="7"/>
        <v>0</v>
      </c>
      <c r="L92" s="52">
        <f>SUM(L90:L91)</f>
        <v>0</v>
      </c>
      <c r="M92" s="53">
        <f t="shared" si="9"/>
        <v>0</v>
      </c>
      <c r="N92" s="52">
        <f>SUM(N90:N91)</f>
        <v>0</v>
      </c>
      <c r="O92" s="55">
        <f>SUM(O90:O91)</f>
        <v>0</v>
      </c>
      <c r="P92" s="52">
        <f t="shared" si="8"/>
        <v>0</v>
      </c>
    </row>
    <row r="93" spans="1:16" ht="24.75" customHeight="1">
      <c r="A93" s="63" t="s">
        <v>101</v>
      </c>
      <c r="B93" s="50"/>
      <c r="C93" s="50"/>
      <c r="D93" s="50"/>
      <c r="E93" s="50"/>
      <c r="F93" s="50"/>
      <c r="G93" s="50"/>
      <c r="H93" s="50"/>
      <c r="I93" s="51"/>
      <c r="J93" s="86">
        <f>SUM(J85,J92)</f>
        <v>-18625201.504784852</v>
      </c>
      <c r="K93" s="52">
        <f t="shared" si="7"/>
        <v>-18625201.504784852</v>
      </c>
      <c r="L93" s="86">
        <f>SUM(L85,L92)</f>
        <v>405301.5047848526</v>
      </c>
      <c r="M93" s="53">
        <f t="shared" si="9"/>
        <v>405301.5047848526</v>
      </c>
      <c r="N93" s="86">
        <f>SUM(N85,N92)</f>
        <v>72715028</v>
      </c>
      <c r="O93" s="51">
        <f>SUM(O85,O92)</f>
        <v>0</v>
      </c>
      <c r="P93" s="52">
        <f t="shared" si="8"/>
        <v>54495128</v>
      </c>
    </row>
  </sheetData>
  <sheetProtection/>
  <mergeCells count="18">
    <mergeCell ref="P3:P5"/>
    <mergeCell ref="A40:I42"/>
    <mergeCell ref="J40:K40"/>
    <mergeCell ref="L40:M40"/>
    <mergeCell ref="N40:N42"/>
    <mergeCell ref="P40:P42"/>
    <mergeCell ref="A3:I5"/>
    <mergeCell ref="J3:K3"/>
    <mergeCell ref="O78:O80"/>
    <mergeCell ref="O3:O5"/>
    <mergeCell ref="A78:I80"/>
    <mergeCell ref="L3:M3"/>
    <mergeCell ref="N3:N5"/>
    <mergeCell ref="P78:P80"/>
    <mergeCell ref="J78:K78"/>
    <mergeCell ref="L78:M78"/>
    <mergeCell ref="N78:N80"/>
    <mergeCell ref="O40:O42"/>
  </mergeCells>
  <printOptions/>
  <pageMargins left="0.5118110236220472" right="0.1968503937007874" top="0.4724409448818898" bottom="0.551181102362204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user01</cp:lastModifiedBy>
  <cp:lastPrinted>2015-03-12T02:46:52Z</cp:lastPrinted>
  <dcterms:created xsi:type="dcterms:W3CDTF">2007-02-05T09:06:45Z</dcterms:created>
  <dcterms:modified xsi:type="dcterms:W3CDTF">2015-03-12T02:46:56Z</dcterms:modified>
  <cp:category/>
  <cp:version/>
  <cp:contentType/>
  <cp:contentStatus/>
</cp:coreProperties>
</file>